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4" documentId="120_S{2AC9BD13-BADA-5192-A53E-5A8FF88502F6}" xr6:coauthVersionLast="47" xr6:coauthVersionMax="47" xr10:uidLastSave="{9105506A-CA36-4FCB-A15D-1368EC20E54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<sst xmlns="http://schemas.openxmlformats.org/spreadsheetml/2006/main" count="180291" uniqueCount="39131">
  <si>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</si>
  <si>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</si>
  <si>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</si>
  <si>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</si>
  <si>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</si>
  <si>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</si>
  <si>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</si>
  <si>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</si>
  <si>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</si>
  <si>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</si>
  <si>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</si>
  <si>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</si>
  <si>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</si>
  <si>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</si>
  <si>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</si>
  <si>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</si>
  <si>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</si>
  <si>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</si>
  <si>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</si>
  <si>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</si>
  <si>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</si>
  <si>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</si>
  <si>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</si>
  <si>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</si>
  <si>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</si>
  <si>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</si>
  <si>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</si>
  <si>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</si>
  <si>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</si>
  <si>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</si>
  <si>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</si>
  <si>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</si>
  <si>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</si>
  <si>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</si>
  <si>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</si>
  <si>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</si>
  <si>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</si>
  <si>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</si>
  <si>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</si>
  <si>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</si>
  <si>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</si>
  <si>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</si>
  <si>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</si>
  <si>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</si>
  <si>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</si>
  <si>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</si>
  <si>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</si>
  <si>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</si>
  <si>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</si>
  <si>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</si>
  <si>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</si>
  <si>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</si>
  <si>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</si>
  <si>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</si>
  <si>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</si>
  <si>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</si>
  <si>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</si>
  <si>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</si>
  <si>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</si>
  <si>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</si>
  <si>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</si>
  <si>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</si>
  <si>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</si>
  <si>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</si>
  <si>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</si>
  <si>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</si>
  <si>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</si>
  <si>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</si>
  <si>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</si>
  <si>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</si>
  <si>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</si>
  <si>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</si>
  <si>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</si>
  <si>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</si>
  <si>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</si>
  <si>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</si>
  <si>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</si>
  <si>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</si>
  <si>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</si>
  <si>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</si>
  <si>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</si>
  <si>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</si>
  <si>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</si>
  <si>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</si>
  <si>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</si>
  <si>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</si>
  <si>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</si>
  <si>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</si>
  <si>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</si>
  <si>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</si>
  <si>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</si>
  <si>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</si>
  <si>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</si>
  <si>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</si>
  <si>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</si>
  <si>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</si>
  <si>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</si>
  <si>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</si>
  <si>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</si>
  <si>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</si>
  <si>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</si>
  <si>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</si>
  <si>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</si>
  <si>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</si>
  <si>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</si>
  <si>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</si>
  <si>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</si>
  <si>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</si>
  <si>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</si>
  <si>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</si>
  <si>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</si>
  <si>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</si>
  <si>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</si>
  <si>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</si>
  <si>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</si>
  <si>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</si>
  <si>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</si>
  <si>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</si>
  <si>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</si>
  <si>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</si>
  <si>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</si>
  <si>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</si>
  <si>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</si>
  <si>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</si>
  <si>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</si>
  <si>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</si>
  <si>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</si>
  <si>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</si>
  <si>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</si>
  <si>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</si>
  <si>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</si>
  <si>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</si>
  <si>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</si>
  <si>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</si>
  <si>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</si>
  <si>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</si>
  <si>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</si>
  <si>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</si>
  <si>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</si>
  <si>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</si>
  <si>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</si>
  <si>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</si>
  <si>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</si>
  <si>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</si>
  <si>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</si>
  <si>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</si>
  <si>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</si>
  <si>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</si>
  <si>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</si>
  <si>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</si>
  <si>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</si>
  <si>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</si>
  <si>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</si>
  <si>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</si>
  <si>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</si>
  <si>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</si>
  <si>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</si>
  <si>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</si>
  <si>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</si>
  <si>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</si>
  <si>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</si>
  <si>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</si>
  <si>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</si>
  <si>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</si>
  <si>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</si>
  <si>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</si>
  <si>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</si>
  <si>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</si>
  <si>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</si>
  <si>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</si>
  <si>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</si>
  <si>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</si>
  <si>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</si>
  <si>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</si>
  <si>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</si>
  <si>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</si>
  <si>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</si>
  <si>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</si>
  <si>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</si>
  <si>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</si>
  <si>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</si>
  <si>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</si>
  <si>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</si>
  <si>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</si>
  <si>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</si>
  <si>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</si>
  <si>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</si>
  <si>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</si>
  <si>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</si>
  <si>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</si>
  <si>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</si>
  <si>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</si>
  <si>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</si>
  <si>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</si>
  <si>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</si>
  <si>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</si>
  <si>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</si>
  <si>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</si>
  <si>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</si>
  <si>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</si>
  <si>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</si>
  <si>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</si>
  <si>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</si>
  <si>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</si>
  <si>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</si>
  <si>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</si>
  <si>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</si>
  <si>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</si>
  <si>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</si>
  <si>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</si>
  <si>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</si>
  <si>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</si>
  <si>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</si>
  <si>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</si>
  <si>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</si>
  <si>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</si>
  <si>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</si>
  <si>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</si>
  <si>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</si>
  <si>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</si>
  <si>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</si>
  <si>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</si>
  <si>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</si>
  <si>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</si>
  <si>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</si>
  <si>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</si>
  <si>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</si>
  <si>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</si>
  <si>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</si>
  <si>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</si>
  <si>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</si>
  <si>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</si>
  <si>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</si>
  <si>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</si>
  <si>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</si>
  <si>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</si>
  <si>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</si>
  <si>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</si>
  <si>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</si>
  <si>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</si>
  <si>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</si>
  <si>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</si>
  <si>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</si>
  <si>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</si>
  <si>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</si>
  <si>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</si>
  <si>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</si>
  <si>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</si>
  <si>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</si>
  <si>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</si>
  <si>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</si>
  <si>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</si>
  <si>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</si>
  <si>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</si>
  <si>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</si>
  <si>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</si>
  <si>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</si>
  <si>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</si>
  <si>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</si>
  <si>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</si>
  <si>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</si>
  <si>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</si>
  <si>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</si>
  <si>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</si>
  <si>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</si>
  <si>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</si>
  <si>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</si>
  <si>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</si>
  <si>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</si>
  <si>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</si>
  <si>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</si>
  <si>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</si>
  <si>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</si>
  <si>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</si>
  <si>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</si>
  <si>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</si>
  <si>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</si>
  <si>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</si>
  <si>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</si>
  <si>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</si>
  <si>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</si>
  <si>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</si>
  <si>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</si>
  <si>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</si>
  <si>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</si>
  <si>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</si>
  <si>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</si>
  <si>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</si>
  <si>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</si>
  <si>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</si>
  <si>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</si>
  <si>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</si>
  <si>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</si>
  <si>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</si>
  <si>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</si>
  <si>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</si>
  <si>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</si>
  <si>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</si>
  <si>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</si>
  <si>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</si>
  <si>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</si>
  <si>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</si>
  <si>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</si>
  <si>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</si>
  <si>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</si>
  <si>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</si>
  <si>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</si>
  <si>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</si>
  <si>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</si>
  <si>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</si>
  <si>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</si>
  <si>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</si>
  <si>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</si>
  <si>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</si>
  <si>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</si>
  <si>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</si>
  <si>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</si>
  <si>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</si>
  <si>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</si>
  <si>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</si>
  <si>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</si>
  <si>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</si>
  <si>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</si>
  <si>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</si>
  <si>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</si>
  <si>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</si>
  <si>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</si>
  <si>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</si>
  <si>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</si>
  <si>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</si>
  <si>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</si>
  <si>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</si>
  <si>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</si>
  <si>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</si>
  <si>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</si>
  <si>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</si>
  <si>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</si>
  <si>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</si>
  <si>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</si>
  <si>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</si>
  <si>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</si>
  <si>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</si>
  <si>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</si>
  <si>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</si>
  <si>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</si>
  <si>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</si>
  <si>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</si>
  <si>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</si>
  <si>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</si>
  <si>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</si>
  <si>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</si>
  <si>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</si>
  <si>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</si>
  <si>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</si>
  <si>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</si>
  <si>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</si>
  <si>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</si>
  <si>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</si>
  <si>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</si>
  <si>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</si>
  <si>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</si>
  <si>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</si>
  <si>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</si>
  <si>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</si>
  <si>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</si>
  <si>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</si>
  <si>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</si>
  <si>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</si>
  <si>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</si>
  <si>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</si>
  <si>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</si>
  <si>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</si>
  <si>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</si>
  <si>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</si>
  <si>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</si>
  <si>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</si>
  <si>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</si>
  <si>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</si>
  <si>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</si>
  <si>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</si>
  <si>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</si>
  <si>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</si>
  <si>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</si>
  <si>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</si>
  <si>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</si>
  <si>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</si>
  <si>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</si>
  <si>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</si>
  <si>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</si>
  <si>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</si>
  <si>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</si>
  <si>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</si>
  <si>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</si>
  <si>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</si>
  <si>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</si>
  <si>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</si>
  <si>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</si>
  <si>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</si>
  <si>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</si>
  <si>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</si>
  <si>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</si>
  <si>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</si>
  <si>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</si>
  <si>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</si>
  <si>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</si>
  <si>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</si>
  <si>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</si>
  <si>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</si>
  <si>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</si>
  <si>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</si>
  <si>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</si>
  <si>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</si>
  <si>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</si>
  <si>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</si>
  <si>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</si>
  <si>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</si>
  <si>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</si>
  <si>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</si>
  <si>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</si>
  <si>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</si>
  <si>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</si>
  <si>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</si>
  <si>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</si>
  <si>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</si>
  <si>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</si>
  <si>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</si>
  <si>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</si>
  <si>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</si>
  <si>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</si>
  <si>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</si>
  <si>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</si>
  <si>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</si>
  <si>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</si>
  <si>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</si>
  <si>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</si>
  <si>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</si>
  <si>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</si>
  <si>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</si>
  <si>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</si>
  <si>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</si>
  <si>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</si>
  <si>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</si>
  <si>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</si>
  <si>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</si>
  <si>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</si>
  <si>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</si>
  <si>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</si>
  <si>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</si>
  <si>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</si>
  <si>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</si>
  <si>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</si>
  <si>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</si>
  <si>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</si>
  <si>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</si>
  <si>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</si>
  <si>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</si>
  <si>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</si>
  <si>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</si>
  <si>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</si>
  <si>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</si>
  <si>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</si>
  <si>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</si>
  <si>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</si>
  <si>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</si>
  <si>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</si>
  <si>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</si>
  <si>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</si>
  <si>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</si>
  <si>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</si>
  <si>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</si>
  <si>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</si>
  <si>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</si>
  <si>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</si>
  <si>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</si>
  <si>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</si>
  <si>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</si>
  <si>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</si>
  <si>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</si>
  <si>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</si>
  <si>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</si>
  <si>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</si>
  <si>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</si>
  <si>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</si>
  <si>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</si>
  <si>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</si>
  <si>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</si>
  <si>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</si>
  <si>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</si>
  <si>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</si>
  <si>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</si>
  <si>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</si>
  <si>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</si>
  <si>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</si>
  <si>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</si>
  <si>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</si>
  <si>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</si>
  <si>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</si>
  <si>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</si>
  <si>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</si>
  <si>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</si>
  <si>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</si>
  <si>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</si>
  <si>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</si>
  <si>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</si>
  <si>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</si>
  <si>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</si>
  <si>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</si>
  <si>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</si>
  <si>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</si>
  <si>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</si>
  <si>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</si>
  <si>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</si>
  <si>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</si>
  <si>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</si>
  <si>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</si>
  <si>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</si>
  <si>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</si>
  <si>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</si>
  <si>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</si>
  <si>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</si>
  <si>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</si>
  <si>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</si>
  <si>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</si>
  <si>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</si>
  <si>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</si>
  <si>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</si>
  <si>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</si>
  <si>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</si>
  <si>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</si>
  <si>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</si>
  <si>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</si>
  <si>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</si>
  <si>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</si>
  <si>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</si>
  <si>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</si>
  <si>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</si>
  <si>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</si>
  <si>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</si>
  <si>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</si>
  <si>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</si>
  <si>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</si>
  <si>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</si>
  <si>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</si>
  <si>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</si>
  <si>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</si>
  <si>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</si>
  <si>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</si>
  <si>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</si>
  <si>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</si>
  <si>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</si>
  <si>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</si>
  <si>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</si>
  <si>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</si>
  <si>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</si>
  <si>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</si>
  <si>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</si>
  <si>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</si>
  <si>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</si>
  <si>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</si>
  <si>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</si>
  <si>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</si>
  <si>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</si>
  <si>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</si>
  <si>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</si>
  <si>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</si>
  <si>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</si>
  <si>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</si>
  <si>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</si>
  <si>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</si>
  <si>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</si>
  <si>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</si>
  <si>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</si>
  <si>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</si>
  <si>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</si>
  <si>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</si>
  <si>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</si>
  <si>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</si>
  <si>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</si>
  <si>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</si>
  <si>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</si>
  <si>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</si>
  <si>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</si>
  <si>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</si>
  <si>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</si>
  <si>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</si>
  <si>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</si>
  <si>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</si>
  <si>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</si>
  <si>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</si>
  <si>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</si>
  <si>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</si>
  <si>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</si>
  <si>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</si>
  <si>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</si>
  <si>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</si>
  <si>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</si>
  <si>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</si>
  <si>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</si>
  <si>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</si>
  <si>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</si>
  <si>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</si>
  <si>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</si>
  <si>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</si>
  <si>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</si>
  <si>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</si>
  <si>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</si>
  <si>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</si>
  <si>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</si>
  <si>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</si>
  <si>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</si>
  <si>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</si>
  <si>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</si>
  <si>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</si>
  <si>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</si>
  <si>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</si>
  <si>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</si>
  <si>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</si>
  <si>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</si>
  <si>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</si>
  <si>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</si>
  <si>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</si>
  <si>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</si>
  <si>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</si>
  <si>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</si>
  <si>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</si>
  <si>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</si>
  <si>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</si>
  <si>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</si>
  <si>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</si>
  <si>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</si>
  <si>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</si>
  <si>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</si>
  <si>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</si>
  <si>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</si>
  <si>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</si>
  <si>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</si>
  <si>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</si>
  <si>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</si>
  <si>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</si>
  <si>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</si>
  <si>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</si>
  <si>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</si>
  <si>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</si>
  <si>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</si>
  <si>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</si>
  <si>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</si>
  <si>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</si>
  <si>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</si>
  <si>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</si>
  <si>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</si>
  <si>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</si>
  <si>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</si>
  <si>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</si>
  <si>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</si>
  <si>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</si>
  <si>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</si>
  <si>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</si>
  <si>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</si>
  <si>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</si>
  <si>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</si>
  <si>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</si>
  <si>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</si>
  <si>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</si>
  <si>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</si>
  <si>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</si>
  <si>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</si>
  <si>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</si>
  <si>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</si>
  <si>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</si>
  <si>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</si>
  <si>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</si>
  <si>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</si>
  <si>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</si>
  <si>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</si>
  <si>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</si>
  <si>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</si>
  <si>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</si>
  <si>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</si>
  <si>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</si>
  <si>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</si>
  <si>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</si>
  <si>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</si>
  <si>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</si>
  <si>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</si>
  <si>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</si>
  <si>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</si>
  <si>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</si>
  <si>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</si>
  <si>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</si>
  <si>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</si>
  <si>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</si>
  <si>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</si>
  <si>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</si>
  <si>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</si>
  <si>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</si>
  <si>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</si>
  <si>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</si>
  <si>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</si>
  <si>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</si>
  <si>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</si>
  <si>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</si>
  <si>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</si>
  <si>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</si>
  <si>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</si>
  <si>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</si>
  <si>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</si>
  <si>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</si>
  <si>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</si>
  <si>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</si>
  <si>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</si>
  <si>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</si>
  <si>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</si>
  <si>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</si>
  <si>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</si>
  <si>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</si>
  <si>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</si>
  <si>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</si>
  <si>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</si>
  <si>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</si>
  <si>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</si>
  <si>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</si>
  <si>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</si>
  <si>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</si>
  <si>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</si>
  <si>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</si>
  <si>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</si>
  <si>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</si>
  <si>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</si>
  <si>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</si>
  <si>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</si>
  <si>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</si>
  <si>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</si>
  <si>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</si>
  <si>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</si>
  <si>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</si>
  <si>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</si>
  <si>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</si>
  <si>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</si>
  <si>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</si>
  <si>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</si>
  <si>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</si>
  <si>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</si>
  <si>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</si>
  <si>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</si>
  <si>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</si>
  <si>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</si>
  <si>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</si>
  <si>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</si>
  <si>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</si>
  <si>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</si>
  <si>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</si>
  <si>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</si>
  <si>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</si>
  <si>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</si>
  <si>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</si>
  <si>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</si>
  <si>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</si>
  <si>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</si>
  <si>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</si>
  <si>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</si>
  <si>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</si>
  <si>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</si>
  <si>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</si>
  <si>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</si>
  <si>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</si>
  <si>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</si>
  <si>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</si>
  <si>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</si>
  <si>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</si>
  <si>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</si>
  <si>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</si>
  <si>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</si>
  <si>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</si>
  <si>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</si>
  <si>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</si>
  <si>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</si>
  <si>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</si>
  <si>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</si>
  <si>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</si>
  <si>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</si>
  <si>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</si>
  <si>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</si>
  <si>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</si>
  <si>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</si>
  <si>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</si>
  <si>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</si>
  <si>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</si>
  <si>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</si>
  <si>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</si>
  <si>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</si>
  <si>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</si>
  <si>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</si>
  <si>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</si>
  <si>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</si>
  <si>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</si>
  <si>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</si>
  <si>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</si>
  <si>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</si>
  <si>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</si>
  <si>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</si>
  <si>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</si>
  <si>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</si>
  <si>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</si>
  <si>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</si>
  <si>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</si>
  <si>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</si>
  <si>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</si>
  <si>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</si>
  <si>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</si>
  <si>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</si>
  <si>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</si>
  <si>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</si>
  <si>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</si>
  <si>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</si>
  <si>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</si>
  <si>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</si>
  <si>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</si>
  <si>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</si>
  <si>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</si>
  <si>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</si>
  <si>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</si>
  <si>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</si>
  <si>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</si>
  <si>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</si>
  <si>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</si>
  <si>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</si>
  <si>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</si>
  <si>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</si>
  <si>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</si>
  <si>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</si>
  <si>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</si>
  <si>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</si>
  <si>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</si>
  <si>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</si>
  <si>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</si>
  <si>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</si>
  <si>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</si>
  <si>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</si>
  <si>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</si>
  <si>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</si>
  <si>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</si>
  <si>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</si>
  <si>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</si>
  <si>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</si>
  <si>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</si>
  <si>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</si>
  <si>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</si>
  <si>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</si>
  <si>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</si>
  <si>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</si>
  <si>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</si>
  <si>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</si>
  <si>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</si>
  <si>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</si>
  <si>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</si>
  <si>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</si>
  <si>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</si>
  <si>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</si>
  <si>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</si>
  <si>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</si>
  <si>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</si>
  <si>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</si>
  <si>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</si>
  <si>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</si>
  <si>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</si>
  <si>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</si>
  <si>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</si>
  <si>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</si>
  <si>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</si>
  <si>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</si>
  <si>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</si>
  <si>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</si>
  <si>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</si>
  <si>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</si>
  <si>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</si>
  <si>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</si>
  <si>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</si>
  <si>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</si>
  <si>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</si>
  <si>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</si>
  <si>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</si>
  <si>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</si>
  <si>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</si>
  <si>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</si>
  <si>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</si>
  <si>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</si>
  <si>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</si>
  <si>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</si>
  <si>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</si>
  <si>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</si>
  <si>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</si>
  <si>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</si>
  <si>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</si>
  <si>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</si>
  <si>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</si>
  <si>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</si>
  <si>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</si>
  <si>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</si>
  <si>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</si>
  <si>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</si>
  <si>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</si>
  <si>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</si>
  <si>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</si>
  <si>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</si>
  <si>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</si>
  <si>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</si>
  <si>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</si>
  <si>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</si>
  <si>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</si>
  <si>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</si>
  <si>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</si>
  <si>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</si>
  <si>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</si>
  <si>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</si>
  <si>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</si>
  <si>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</si>
  <si>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</si>
  <si>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</si>
  <si>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</si>
  <si>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</si>
  <si>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</si>
  <si>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</si>
  <si>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</si>
  <si>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</si>
  <si>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</si>
  <si>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</si>
  <si>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</si>
  <si>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</si>
  <si>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</si>
  <si>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</si>
  <si>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</si>
  <si>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</si>
  <si>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</si>
  <si>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</si>
  <si>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</si>
  <si>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</si>
  <si>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</si>
  <si>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</si>
  <si>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</si>
  <si>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</si>
  <si>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</si>
  <si>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</si>
  <si>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</si>
  <si>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</si>
  <si>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</si>
  <si>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</si>
  <si>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</si>
  <si>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</si>
  <si>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</si>
  <si>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</si>
  <si>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</si>
  <si>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</si>
  <si>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</si>
  <si>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</si>
  <si>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</si>
  <si>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</si>
  <si>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</si>
  <si>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</si>
  <si>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</si>
  <si>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</si>
  <si>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</si>
  <si>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</si>
  <si>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</si>
  <si>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</si>
  <si>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</si>
  <si>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</si>
  <si>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</si>
  <si>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</si>
  <si>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</si>
  <si>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</si>
  <si>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</si>
  <si>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</si>
  <si>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</si>
  <si>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</si>
  <si>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</si>
  <si>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</si>
  <si>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</si>
  <si>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</si>
  <si>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</si>
  <si>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</si>
  <si>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</si>
  <si>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</si>
  <si>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</si>
  <si>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</si>
  <si>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</si>
  <si>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</si>
  <si>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</si>
  <si>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</si>
  <si>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</si>
  <si>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</si>
  <si>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</si>
  <si>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</si>
  <si>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</si>
  <si>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</si>
  <si>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</si>
  <si>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</si>
  <si>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</si>
  <si>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</si>
  <si>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</si>
  <si>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</si>
  <si>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</si>
  <si>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</si>
  <si>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</si>
  <si>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</si>
  <si>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</si>
  <si>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</si>
  <si>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</si>
  <si>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</si>
  <si>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</si>
  <si>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</si>
  <si>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</si>
  <si>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</si>
  <si>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</si>
  <si>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</si>
  <si>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</si>
  <si>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</si>
  <si>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</si>
  <si>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</si>
  <si>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</si>
  <si>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</si>
  <si>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</si>
  <si>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</si>
  <si>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</si>
  <si>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</si>
  <si>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</si>
  <si>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</si>
  <si>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</si>
  <si>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</si>
  <si>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</si>
  <si>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</si>
  <si>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</si>
  <si>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</si>
  <si>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</si>
  <si>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</si>
  <si>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</si>
  <si>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</si>
  <si>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</si>
  <si>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</si>
  <si>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</si>
  <si>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</si>
  <si>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</si>
  <si>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</si>
  <si>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</si>
  <si>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</si>
  <si>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</si>
  <si>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</si>
  <si>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</si>
  <si>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</si>
  <si>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</si>
  <si>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</si>
  <si>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</si>
  <si>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</si>
  <si>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</si>
  <si>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</si>
  <si>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</si>
  <si>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</si>
  <si>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</si>
  <si>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</si>
  <si>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</si>
  <si>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</si>
  <si>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</si>
  <si>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</si>
  <si>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</si>
  <si>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</si>
  <si>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</si>
  <si>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</si>
  <si>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</si>
  <si>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</si>
  <si>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</si>
  <si>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</si>
  <si>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</si>
  <si>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</si>
  <si>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</si>
  <si>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</si>
  <si>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</si>
  <si>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</si>
  <si>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</si>
  <si>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</si>
  <si>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</si>
  <si>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</si>
  <si>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</si>
  <si>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</si>
  <si>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</si>
  <si>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</si>
  <si>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</si>
  <si>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</si>
  <si>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</si>
  <si>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</si>
  <si>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</si>
  <si>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</si>
  <si>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</si>
  <si>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</si>
  <si>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</si>
  <si>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</si>
  <si>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</si>
  <si>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</si>
  <si>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</si>
  <si>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</si>
  <si>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</si>
  <si>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</si>
  <si>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</si>
  <si>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</si>
  <si>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</si>
  <si>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</si>
  <si>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</si>
  <si>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</si>
  <si>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</si>
  <si>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</si>
  <si>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</si>
  <si>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</si>
  <si>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</si>
  <si>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</si>
  <si>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</si>
  <si>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</si>
  <si>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</si>
  <si>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</si>
  <si>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</si>
  <si>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</si>
  <si>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</si>
  <si>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</si>
  <si>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</si>
  <si>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</si>
  <si>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</si>
  <si>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</si>
  <si>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</si>
  <si>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</si>
  <si>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</si>
  <si>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</si>
  <si>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</si>
  <si>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</si>
  <si>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</si>
  <si>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</si>
  <si>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</si>
  <si>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</si>
  <si>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</si>
  <si>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</si>
  <si>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</si>
  <si>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</si>
  <si>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</si>
  <si>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</si>
  <si>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</si>
  <si>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</si>
  <si>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</si>
  <si>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</si>
  <si>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</si>
  <si>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</si>
  <si>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</si>
  <si>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</si>
  <si>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</si>
  <si>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</si>
  <si>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</si>
  <si>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</si>
  <si>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</si>
  <si>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</si>
  <si>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</si>
  <si>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</si>
  <si>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</si>
  <si>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</si>
  <si>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</si>
  <si>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</si>
  <si>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</si>
  <si>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</si>
  <si>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</si>
  <si>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</si>
  <si>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</si>
  <si>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</si>
  <si>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</si>
  <si>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</si>
  <si>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</si>
  <si>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</si>
  <si>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</si>
  <si>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</si>
  <si>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</si>
  <si>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</si>
  <si>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</si>
  <si>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</si>
  <si>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</si>
  <si>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</si>
  <si>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</si>
  <si>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</si>
  <si>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</si>
  <si>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</si>
  <si>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</si>
  <si>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</si>
  <si>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</si>
  <si>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</si>
  <si>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</si>
  <si>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</si>
  <si>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</si>
  <si>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</si>
  <si>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</si>
  <si>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</si>
  <si>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</si>
  <si>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</si>
  <si>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</si>
  <si>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</si>
  <si>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</si>
  <si>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</si>
  <si>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</si>
  <si>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</si>
  <si>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</si>
  <si>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</si>
  <si>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</si>
  <si>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</si>
  <si>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</si>
  <si>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</si>
  <si>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</si>
  <si>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</si>
  <si>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</si>
  <si>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</si>
  <si>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</si>
  <si>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</si>
  <si>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</si>
  <si>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</si>
  <si>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</si>
  <si>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</si>
  <si>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</si>
  <si>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</si>
  <si>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</si>
  <si>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</si>
  <si>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</si>
  <si>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</si>
  <si>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</si>
  <si>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</si>
  <si>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</si>
  <si>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</si>
  <si>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</si>
  <si>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</si>
  <si>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</si>
  <si>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</si>
  <si>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</si>
  <si>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</si>
  <si>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</si>
  <si>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</si>
  <si>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</si>
  <si>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</si>
  <si>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</si>
  <si>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</si>
  <si>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</si>
  <si>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</si>
  <si>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</si>
  <si>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</si>
  <si>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</si>
  <si>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</si>
  <si>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</si>
  <si>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</si>
  <si>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</si>
  <si>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</si>
  <si>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</si>
  <si>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</si>
  <si>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</si>
  <si>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</si>
  <si>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</si>
  <si>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</si>
  <si>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</si>
  <si>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</si>
  <si>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</si>
  <si>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</si>
  <si>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</si>
  <si>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</si>
  <si>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</si>
  <si>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</si>
  <si>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</si>
  <si>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</si>
  <si>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</si>
  <si>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</si>
  <si>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</si>
  <si>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</si>
  <si>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</si>
  <si>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</si>
  <si>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</si>
  <si>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</si>
  <si>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</si>
  <si>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</si>
  <si>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</si>
  <si>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</si>
  <si>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</si>
  <si>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</si>
  <si>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</si>
  <si>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</si>
  <si>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</si>
  <si>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</si>
  <si>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</si>
  <si>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</si>
  <si>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</si>
  <si>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</si>
  <si>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</si>
  <si>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</si>
  <si>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</si>
  <si>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</si>
  <si>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</si>
  <si>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</si>
  <si>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</si>
  <si>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</si>
  <si>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</si>
  <si>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</si>
  <si>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</si>
  <si>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</si>
  <si>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</si>
  <si>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</si>
  <si>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</si>
  <si>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</si>
  <si>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</si>
  <si>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</si>
  <si>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</si>
  <si>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</si>
  <si>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</si>
  <si>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</si>
  <si>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</si>
  <si>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</si>
  <si>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</si>
  <si>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</si>
  <si>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</si>
  <si>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</si>
  <si>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</si>
  <si>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</si>
  <si>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</si>
  <si>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</si>
  <si>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</si>
  <si>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</si>
  <si>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</si>
  <si>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</si>
  <si>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</si>
  <si>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</si>
  <si>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</si>
  <si>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</si>
  <si>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</si>
  <si>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</si>
  <si>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</si>
  <si>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</si>
  <si>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</si>
  <si>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</si>
  <si>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</si>
  <si>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</si>
  <si>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</si>
  <si>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</si>
  <si>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</si>
  <si>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</si>
  <si>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</si>
  <si>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</si>
  <si>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</si>
  <si>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</si>
  <si>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</si>
  <si>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</si>
  <si>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</si>
  <si>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</si>
  <si>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</si>
  <si>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</si>
  <si>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</si>
  <si>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</si>
  <si>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</si>
  <si>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</si>
  <si>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</si>
  <si>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</si>
  <si>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</si>
  <si>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</si>
  <si>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</si>
  <si>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</si>
  <si>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</si>
  <si>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</si>
  <si>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</si>
  <si>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</si>
  <si>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</si>
  <si>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</si>
  <si>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</si>
  <si>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</si>
  <si>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</si>
  <si>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</si>
  <si>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</si>
  <si>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</si>
  <si>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</si>
  <si>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</si>
  <si>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</si>
  <si>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</si>
  <si>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</si>
  <si>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</si>
  <si>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</si>
  <si>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</si>
  <si>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</si>
  <si>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</si>
  <si>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</si>
  <si>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</si>
  <si>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</si>
  <si>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</si>
  <si>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</si>
  <si>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</si>
  <si>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</si>
  <si>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</si>
  <si>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</si>
  <si>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</si>
  <si>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</si>
  <si>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</si>
  <si>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</si>
  <si>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</si>
  <si>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</si>
  <si>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</si>
  <si>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</si>
  <si>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</si>
  <si>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</si>
  <si>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</si>
  <si>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</si>
  <si>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</si>
  <si>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</si>
  <si>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</si>
  <si>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</si>
  <si>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</si>
  <si>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</si>
  <si>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</si>
  <si>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</si>
  <si>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</si>
  <si>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</si>
  <si>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</si>
  <si>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</si>
  <si>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</si>
  <si>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</si>
  <si>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</si>
  <si>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</si>
  <si>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</si>
  <si>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</si>
  <si>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</si>
  <si>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</si>
  <si>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</si>
  <si>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</si>
  <si>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</si>
  <si>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</si>
  <si>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</si>
  <si>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</si>
  <si>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</si>
  <si>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</si>
  <si>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</si>
  <si>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</si>
  <si>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</si>
  <si>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</si>
  <si>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</si>
  <si>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</si>
  <si>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</si>
  <si>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</si>
  <si>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</si>
  <si>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</si>
  <si>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</si>
  <si>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</si>
  <si>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</si>
  <si>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</si>
  <si>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</si>
  <si>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</si>
  <si>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</si>
  <si>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</si>
  <si>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</si>
  <si>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</si>
  <si>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</si>
  <si>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</si>
  <si>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</si>
  <si>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</si>
  <si>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</si>
  <si>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</si>
  <si>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</si>
  <si>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</si>
  <si>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</si>
  <si>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</si>
  <si>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</si>
  <si>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</si>
  <si>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</si>
  <si>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</si>
  <si>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</si>
  <si>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</si>
  <si>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</si>
  <si>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</si>
  <si>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</si>
  <si>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</si>
  <si>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</si>
  <si>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</si>
  <si>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</si>
  <si>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</si>
  <si>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</si>
  <si>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</si>
  <si>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</si>
  <si>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</si>
  <si>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</si>
  <si>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</si>
  <si>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</si>
  <si>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</si>
  <si>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</si>
  <si>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</si>
  <si>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</si>
  <si>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</si>
  <si>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</si>
  <si>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</si>
  <si>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</si>
  <si>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</si>
  <si>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</si>
  <si>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</si>
  <si>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</si>
  <si>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</si>
  <si>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</si>
  <si>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</si>
  <si>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</si>
  <si>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</si>
  <si>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</si>
  <si>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</si>
  <si>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</si>
  <si>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</si>
  <si>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</si>
  <si>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</si>
  <si>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</si>
  <si>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</si>
  <si>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</si>
  <si>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</si>
  <si>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</si>
  <si>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</si>
  <si>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</si>
  <si>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</si>
  <si>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</si>
  <si>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</si>
  <si>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</si>
  <si>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</si>
  <si>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</si>
  <si>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</si>
  <si>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</si>
  <si>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</si>
  <si>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</si>
  <si>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</si>
  <si>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</si>
  <si>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</si>
  <si>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</si>
  <si>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</si>
  <si>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</si>
  <si>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</si>
  <si>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</si>
  <si>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</si>
  <si>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</si>
  <si>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</si>
  <si>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</si>
  <si>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</si>
  <si>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</si>
  <si>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</si>
  <si>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</si>
  <si>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</si>
  <si>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</si>
  <si>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</si>
  <si>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</si>
  <si>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</si>
  <si>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</si>
  <si>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</si>
  <si>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</si>
  <si>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</si>
  <si>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</si>
  <si>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</si>
  <si>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</si>
  <si>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</si>
  <si>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</si>
  <si>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</si>
  <si>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</si>
  <si>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</si>
  <si>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</si>
  <si>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</si>
  <si>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</si>
  <si>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</si>
  <si>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</si>
  <si>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</si>
  <si>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</si>
  <si>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</si>
  <si>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</si>
  <si>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</si>
  <si>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</si>
  <si>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</si>
  <si>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</si>
  <si>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</si>
  <si>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</si>
  <si>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</si>
  <si>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</si>
  <si>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</si>
  <si>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</si>
  <si>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</si>
  <si>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</si>
  <si>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</si>
  <si>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</si>
  <si>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</si>
  <si>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</si>
  <si>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</si>
  <si>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</si>
  <si>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</si>
  <si>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</si>
  <si>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</si>
  <si>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</si>
  <si>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</si>
  <si>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</si>
  <si>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</si>
  <si>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</si>
  <si>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</si>
  <si>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</si>
  <si>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</si>
  <si>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</si>
  <si>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</si>
  <si>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</si>
  <si>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</si>
  <si>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</si>
  <si>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</si>
  <si>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</si>
  <si>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</si>
  <si>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</si>
  <si>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</si>
  <si>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</si>
  <si>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</si>
  <si>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</si>
  <si>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</si>
  <si>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</si>
  <si>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</si>
  <si>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</si>
  <si>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</si>
  <si>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</si>
  <si>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</si>
  <si>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</si>
  <si>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</si>
  <si>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</si>
  <si>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</si>
  <si>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</si>
  <si>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</si>
  <si>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</si>
  <si>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</si>
  <si>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</si>
  <si>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</si>
  <si>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</si>
  <si>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</si>
  <si>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</si>
  <si>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</si>
  <si>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</si>
  <si>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</si>
  <si>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</si>
  <si>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</si>
  <si>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</si>
  <si>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</si>
  <si>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</si>
  <si>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</si>
  <si>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</si>
  <si>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</si>
  <si>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</si>
  <si>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</si>
  <si>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</si>
  <si>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</si>
  <si>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</si>
  <si>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</si>
  <si>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</si>
  <si>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</si>
  <si>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</si>
  <si>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</si>
  <si>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</si>
  <si>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</si>
  <si>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</si>
  <si>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</si>
  <si>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</si>
  <si>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</si>
  <si>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</si>
  <si>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</si>
  <si>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</si>
  <si>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</si>
  <si>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</si>
  <si>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</si>
  <si>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</si>
  <si>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</si>
  <si>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</si>
  <si>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</si>
  <si>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</si>
  <si>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</si>
  <si>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</si>
  <si>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</si>
  <si>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</si>
  <si>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</si>
  <si>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</si>
  <si>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</si>
  <si>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</si>
  <si>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</si>
  <si>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</si>
  <si>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</si>
  <si>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</si>
  <si>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</si>
  <si>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</si>
  <si>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</si>
  <si>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</si>
  <si>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</si>
  <si>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</si>
  <si>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</si>
  <si>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</si>
  <si>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</si>
  <si>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</si>
  <si>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</si>
  <si>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</si>
  <si>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</si>
  <si>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</si>
  <si>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</si>
  <si>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</si>
  <si>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</si>
  <si>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</si>
  <si>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</si>
  <si>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</si>
  <si>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</si>
  <si>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</si>
  <si>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</si>
  <si>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</si>
  <si>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</si>
  <si>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</si>
  <si>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</si>
  <si>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</si>
  <si>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</si>
  <si>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</si>
  <si>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</si>
  <si>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</si>
  <si>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</si>
  <si>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</si>
  <si>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</si>
  <si>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</si>
  <si>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</si>
  <si>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</si>
  <si>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</si>
  <si>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</si>
  <si>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</si>
  <si>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</si>
  <si>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</si>
  <si>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</si>
  <si>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</si>
  <si>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</si>
  <si>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</si>
  <si>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</si>
  <si>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</si>
  <si>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</si>
  <si>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</si>
  <si>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</si>
  <si>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</si>
  <si>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</si>
  <si>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</si>
  <si>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</si>
  <si>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</si>
  <si>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</si>
  <si>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</si>
  <si>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</si>
  <si>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</si>
  <si>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</si>
  <si>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</si>
  <si>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</si>
  <si>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</si>
  <si>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</si>
  <si>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</si>
  <si>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</si>
  <si>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</si>
  <si>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</si>
  <si>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</si>
  <si>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</si>
  <si>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</si>
  <si>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</si>
  <si>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</si>
  <si>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</si>
  <si>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</si>
  <si>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</si>
  <si>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</si>
  <si>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</si>
  <si>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</si>
  <si>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</si>
  <si>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</si>
  <si>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</si>
  <si>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</si>
  <si>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</si>
  <si>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</si>
  <si>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</si>
  <si>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</si>
  <si>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</si>
  <si>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</si>
  <si>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</si>
  <si>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</si>
  <si>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</si>
  <si>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</si>
  <si>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</si>
  <si>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</si>
  <si>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</si>
  <si>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</si>
  <si>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</si>
  <si>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</si>
  <si>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</si>
  <si>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</si>
  <si>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</si>
  <si>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</si>
  <si>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</si>
  <si>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</si>
  <si>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</si>
  <si>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</si>
  <si>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</si>
  <si>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</si>
  <si>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</si>
  <si>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</si>
  <si>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</si>
  <si>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</si>
  <si>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</si>
  <si>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</si>
  <si>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</si>
  <si>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</si>
  <si>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</si>
  <si>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</si>
  <si>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</si>
  <si>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</si>
  <si>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</si>
  <si>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</si>
  <si>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</si>
  <si>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</si>
  <si>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</si>
  <si>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</si>
  <si>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</si>
  <si>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</si>
  <si>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</si>
  <si>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</si>
  <si>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</si>
  <si>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</si>
  <si>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</si>
  <si>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</si>
  <si>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</si>
  <si>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</si>
  <si>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</si>
  <si>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</si>
  <si>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</si>
  <si>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</si>
  <si>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</si>
  <si>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</si>
  <si>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</si>
  <si>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</si>
  <si>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</si>
  <si>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</si>
  <si>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</si>
  <si>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</si>
  <si>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</si>
  <si>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</si>
  <si>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</si>
  <si>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</si>
  <si>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</si>
  <si>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</si>
  <si>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</si>
  <si>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</si>
  <si>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</si>
  <si>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</si>
  <si>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</si>
  <si>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</si>
  <si>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</si>
  <si>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</si>
  <si>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</si>
  <si>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</si>
  <si>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</si>
  <si>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</si>
  <si>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</si>
  <si>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</si>
  <si>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</si>
  <si>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</si>
  <si>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</si>
  <si>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</si>
  <si>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</si>
  <si>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</si>
  <si>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</si>
  <si>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</si>
  <si>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</si>
  <si>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</si>
  <si>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</si>
  <si>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</si>
  <si>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</si>
  <si>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</si>
  <si>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</si>
  <si>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</si>
  <si>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</si>
  <si>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</si>
  <si>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</si>
  <si>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</si>
  <si>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</si>
  <si>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</si>
  <si>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</si>
  <si>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</si>
  <si>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</si>
  <si>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</si>
  <si>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</si>
  <si>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</si>
  <si>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</si>
  <si>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</si>
  <si>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</si>
  <si>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</si>
  <si>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</si>
  <si>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</si>
  <si>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</si>
  <si>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</si>
  <si>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</si>
  <si>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</si>
  <si>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</si>
  <si>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</si>
  <si>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</si>
  <si>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</si>
  <si>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</si>
  <si>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</si>
  <si>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</si>
  <si>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</si>
  <si>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</si>
  <si>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</si>
  <si>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</si>
  <si>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</si>
  <si>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</si>
  <si>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</si>
  <si>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</si>
  <si>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</si>
  <si>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</si>
  <si>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</si>
  <si>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</si>
  <si>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</si>
  <si>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</si>
  <si>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</si>
  <si>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</si>
  <si>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</si>
  <si>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</si>
  <si>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</si>
  <si>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</si>
  <si>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</si>
  <si>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</si>
  <si>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</si>
  <si>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</si>
  <si>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</si>
  <si>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</si>
  <si>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</si>
  <si>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</si>
  <si>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</si>
  <si>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</si>
  <si>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</si>
  <si>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</si>
  <si>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</si>
  <si>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</si>
  <si>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</si>
  <si>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</si>
  <si>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</si>
  <si>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</si>
  <si>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</si>
  <si>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</si>
  <si>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</si>
  <si>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</si>
  <si>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</si>
  <si>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</si>
  <si>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</si>
  <si>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</si>
  <si>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</si>
  <si>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</si>
  <si>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</si>
  <si>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</si>
  <si>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</si>
  <si>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</si>
  <si>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</si>
  <si>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</si>
  <si>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</si>
  <si>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</si>
  <si>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</si>
  <si>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</si>
  <si>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</si>
  <si>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</si>
  <si>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</si>
  <si>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</si>
  <si>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</si>
  <si>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</si>
  <si>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</si>
  <si>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</si>
  <si>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</si>
  <si>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</si>
  <si>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</si>
  <si>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</si>
  <si>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</si>
  <si>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</si>
  <si>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</si>
  <si>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</si>
  <si>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</si>
  <si>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</si>
  <si>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</si>
  <si>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</si>
  <si>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</si>
  <si>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</si>
  <si>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</si>
  <si>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</si>
  <si>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</si>
  <si>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</si>
  <si>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</si>
  <si>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</si>
  <si>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</si>
  <si>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</si>
  <si>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</si>
  <si>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</si>
  <si>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</si>
  <si>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</si>
  <si>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</si>
  <si>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</si>
  <si>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</si>
  <si>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</si>
  <si>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</si>
  <si>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</si>
  <si>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</si>
  <si>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</si>
  <si>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</si>
  <si>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</si>
  <si>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</si>
  <si>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</si>
  <si>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</si>
  <si>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</si>
  <si>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</si>
  <si>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</si>
  <si>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</si>
  <si>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</si>
  <si>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</si>
  <si>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</si>
  <si>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</si>
  <si>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</si>
  <si>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</si>
  <si>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</si>
  <si>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</si>
  <si>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</si>
  <si>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</si>
  <si>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</si>
  <si>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</si>
  <si>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</si>
  <si>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</si>
  <si>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</si>
  <si>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</si>
  <si>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</si>
  <si>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</si>
  <si>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</si>
  <si>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</si>
  <si>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</si>
  <si>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</si>
  <si>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</si>
  <si>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</si>
  <si>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</si>
  <si>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</si>
  <si>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</si>
  <si>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</si>
  <si>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</si>
  <si>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</si>
  <si>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</si>
  <si>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</si>
  <si>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</si>
  <si>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</si>
  <si>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</si>
  <si>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</si>
  <si>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</si>
  <si>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</si>
  <si>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</si>
  <si>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</si>
  <si>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</si>
  <si>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</si>
  <si>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</si>
  <si>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</si>
  <si>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</si>
  <si>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</si>
  <si>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</si>
  <si>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</si>
  <si>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</si>
  <si>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</si>
  <si>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</si>
  <si>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</si>
  <si>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</si>
  <si>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</si>
  <si>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</si>
  <si>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</si>
  <si>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</si>
  <si>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</si>
  <si>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</si>
  <si>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</si>
  <si>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</si>
  <si>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</si>
  <si>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</si>
  <si>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</si>
  <si>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</si>
  <si>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</si>
  <si>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</si>
  <si>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</si>
  <si>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</si>
  <si>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</si>
  <si>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</si>
  <si>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</si>
  <si>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</si>
  <si>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</si>
  <si>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</si>
  <si>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</si>
  <si>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</si>
  <si>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</si>
  <si>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</si>
  <si>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</si>
  <si>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</si>
  <si>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</si>
  <si>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</si>
  <si>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</si>
  <si>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</si>
  <si>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</si>
  <si>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</si>
  <si>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</si>
  <si>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</si>
  <si>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</si>
  <si>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</si>
  <si>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</si>
  <si>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</si>
  <si>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</si>
  <si>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</si>
  <si>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</si>
  <si>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</si>
  <si>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</si>
  <si>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</si>
  <si>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</si>
  <si>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</si>
  <si>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</si>
  <si>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</si>
  <si>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</si>
  <si>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</si>
  <si>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</si>
  <si>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</si>
  <si>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</si>
  <si>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</si>
  <si>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</si>
  <si>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</si>
  <si>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</si>
  <si>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</si>
  <si>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</si>
  <si>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</si>
  <si>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</si>
  <si>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</si>
  <si>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</si>
  <si>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</si>
  <si>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</si>
  <si>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</si>
  <si>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</si>
  <si>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</si>
  <si>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</si>
  <si>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</si>
  <si>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</si>
  <si>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</si>
  <si>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</si>
  <si>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</si>
  <si>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</si>
  <si>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</si>
  <si>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</si>
  <si>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</si>
  <si>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</si>
  <si>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</si>
  <si>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</si>
  <si>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</si>
  <si>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</si>
  <si>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</si>
  <si>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</si>
  <si>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</si>
  <si>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</si>
  <si>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</si>
  <si>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</si>
  <si>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</si>
  <si>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</si>
  <si>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</si>
  <si>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</si>
  <si>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</si>
  <si>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</si>
  <si>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</si>
  <si>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</si>
  <si>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</si>
  <si>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</si>
  <si>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</si>
  <si>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</si>
  <si>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</si>
  <si>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</si>
  <si>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</si>
  <si>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</si>
  <si>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</si>
  <si>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</si>
  <si>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</si>
  <si>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</si>
  <si>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</si>
  <si>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</si>
  <si>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</si>
  <si>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</si>
  <si>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</si>
  <si>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</si>
  <si>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</si>
  <si>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</si>
  <si>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</si>
  <si>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</si>
  <si>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</si>
  <si>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</si>
  <si>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</si>
  <si>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</si>
  <si>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</si>
  <si>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</si>
  <si>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</si>
  <si>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</si>
  <si>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</si>
  <si>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</si>
  <si>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</si>
  <si>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</si>
  <si>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</si>
  <si>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</si>
  <si>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</si>
  <si>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</si>
  <si>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</si>
  <si>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</si>
  <si>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</si>
  <si>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</si>
  <si>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</si>
  <si>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</si>
  <si>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</si>
  <si>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</si>
  <si>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</si>
  <si>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</si>
  <si>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</si>
  <si>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</si>
  <si>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</si>
  <si>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</si>
  <si>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</si>
  <si>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</si>
  <si>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</si>
  <si>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</si>
  <si>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</si>
  <si>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</si>
  <si>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</si>
  <si>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</si>
  <si>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</si>
  <si>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</si>
  <si>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</si>
  <si>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</si>
  <si>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</si>
  <si>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</si>
  <si>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</si>
  <si>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</si>
  <si>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</si>
  <si>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</si>
  <si>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</si>
  <si>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</si>
  <si>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</si>
  <si>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</si>
  <si>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</si>
  <si>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</si>
  <si>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</si>
  <si>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</si>
  <si>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</si>
  <si>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</si>
  <si>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</si>
  <si>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</si>
  <si>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</si>
  <si>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</si>
  <si>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</si>
  <si>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</si>
  <si>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</si>
  <si>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</si>
  <si>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</si>
  <si>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</si>
  <si>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</si>
  <si>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</si>
  <si>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</si>
  <si>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</si>
  <si>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</si>
  <si>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</si>
  <si>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</si>
  <si>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</si>
  <si>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</si>
  <si>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</si>
  <si>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</si>
  <si>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</si>
  <si>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</si>
  <si>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</si>
  <si>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</si>
  <si>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</si>
  <si>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</si>
  <si>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</si>
  <si>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</si>
  <si>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</si>
  <si>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</si>
  <si>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</si>
  <si>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</si>
  <si>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</si>
  <si>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</si>
  <si>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</si>
  <si>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</si>
  <si>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</si>
  <si>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</si>
  <si>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</si>
  <si>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</si>
  <si>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</si>
  <si>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</si>
  <si>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</si>
  <si>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</si>
  <si>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</si>
  <si>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</si>
  <si>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</si>
  <si>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</si>
  <si>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</si>
  <si>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</si>
  <si>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</si>
  <si>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</si>
  <si>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</si>
  <si>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</si>
  <si>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</si>
  <si>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</si>
  <si>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</si>
  <si>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</si>
  <si>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</si>
  <si>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</si>
  <si>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</si>
  <si>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</si>
  <si>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</si>
  <si>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</si>
  <si>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</si>
  <si>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</si>
  <si>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</si>
  <si>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</si>
  <si>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</si>
  <si>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</si>
  <si>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</si>
  <si>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</si>
  <si>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</si>
  <si>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</si>
  <si>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</si>
  <si>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</si>
  <si>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</si>
  <si>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</si>
  <si>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</si>
  <si>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</si>
  <si>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</si>
  <si>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</si>
  <si>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</si>
  <si>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</si>
  <si>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</si>
  <si>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</si>
  <si>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</si>
  <si>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</si>
  <si>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</si>
  <si>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</si>
  <si>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</si>
  <si>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</si>
  <si>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</si>
  <si>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</si>
  <si>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</si>
  <si>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</si>
  <si>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</si>
  <si>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</si>
  <si>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</si>
  <si>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</si>
  <si>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</si>
  <si>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</si>
  <si>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</si>
  <si>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</si>
  <si>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</si>
  <si>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</si>
  <si>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</si>
  <si>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</si>
  <si>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</si>
  <si>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</si>
  <si>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</si>
  <si>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</si>
  <si>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</si>
  <si>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</si>
  <si>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</si>
  <si>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</si>
  <si>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</si>
  <si>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</si>
  <si>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</si>
  <si>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</si>
  <si>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</si>
  <si>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</si>
  <si>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</si>
  <si>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</si>
  <si>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</si>
  <si>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</si>
  <si>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</si>
  <si>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</si>
  <si>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</si>
  <si>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</si>
  <si>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</si>
  <si>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</si>
  <si>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</si>
  <si>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</si>
  <si>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</si>
  <si>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</si>
  <si>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</si>
  <si>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</si>
  <si>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</si>
  <si>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</si>
  <si>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</si>
  <si>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</si>
  <si>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</si>
  <si>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</si>
  <si>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</si>
  <si>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</si>
  <si>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</si>
  <si>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</si>
  <si>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</si>
  <si>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</si>
  <si>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</si>
  <si>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</si>
  <si>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</si>
  <si>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</si>
  <si>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</si>
  <si>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</si>
  <si>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</si>
  <si>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</si>
  <si>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</si>
  <si>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</si>
  <si>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</si>
  <si>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</si>
  <si>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</si>
  <si>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</si>
  <si>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</si>
  <si>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</si>
  <si>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</si>
  <si>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</si>
  <si>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</si>
  <si>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</si>
  <si>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</si>
  <si>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</si>
  <si>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</si>
  <si>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</si>
  <si>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</si>
  <si>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</si>
  <si>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</si>
  <si>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</si>
  <si>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</si>
  <si>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</si>
  <si>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</si>
  <si>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</si>
  <si>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</si>
  <si>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</si>
  <si>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</si>
  <si>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</si>
  <si>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</si>
  <si>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</si>
  <si>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</si>
  <si>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</si>
  <si>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</si>
  <si>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</si>
  <si>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</si>
  <si>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</si>
  <si>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</si>
  <si>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</si>
  <si>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</si>
  <si>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</si>
  <si>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</si>
  <si>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</si>
  <si>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</si>
  <si>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</si>
  <si>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</si>
  <si>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</si>
  <si>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</si>
  <si>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</si>
  <si>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</si>
  <si>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</si>
  <si>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</si>
  <si>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</si>
  <si>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</si>
  <si>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</si>
  <si>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</si>
  <si>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</si>
  <si>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</si>
  <si>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</si>
  <si>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</si>
  <si>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</si>
  <si>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</si>
  <si>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</si>
  <si>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</si>
  <si>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</si>
  <si>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</si>
  <si>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</si>
  <si>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</si>
  <si>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</si>
  <si>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</si>
  <si>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</si>
  <si>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</si>
  <si>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</si>
  <si>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</si>
  <si>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</si>
  <si>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</si>
  <si>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</si>
  <si>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</si>
  <si>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</si>
  <si>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</si>
  <si>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</si>
  <si>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</si>
  <si>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</si>
  <si>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</si>
  <si>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</si>
  <si>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</si>
  <si>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</si>
  <si>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</si>
  <si>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</si>
  <si>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</si>
  <si>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</si>
  <si>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</si>
  <si>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</si>
  <si>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</si>
  <si>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</si>
  <si>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</si>
  <si>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</si>
  <si>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</si>
  <si>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</si>
  <si>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</si>
  <si>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</si>
  <si>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</si>
  <si>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</si>
  <si>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</si>
  <si>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</si>
  <si>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</si>
  <si>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</si>
  <si>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</si>
  <si>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</si>
  <si>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</si>
  <si>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</si>
  <si>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</si>
  <si>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</si>
  <si>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</si>
  <si>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</si>
  <si>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</si>
  <si>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</si>
  <si>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</si>
  <si>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</si>
  <si>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</si>
  <si>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</si>
  <si>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</si>
  <si>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</si>
  <si>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</si>
  <si>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</si>
  <si>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</si>
  <si>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</si>
  <si>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</si>
  <si>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</si>
  <si>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</si>
  <si>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</si>
  <si>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</si>
  <si>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</si>
  <si>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</si>
  <si>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</si>
  <si>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</si>
  <si>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</si>
  <si>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</si>
  <si>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</si>
  <si>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</si>
  <si>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</si>
  <si>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</si>
  <si>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</si>
  <si>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</si>
  <si>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</si>
  <si>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</si>
  <si>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</si>
  <si>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</si>
  <si>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</si>
  <si>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</si>
  <si>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</si>
  <si>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</si>
  <si>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</si>
  <si>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</si>
  <si>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</si>
  <si>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</si>
  <si>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</si>
  <si>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</si>
  <si>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</si>
  <si>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</si>
  <si>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</si>
  <si>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</si>
  <si>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</si>
  <si>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</si>
  <si>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</si>
  <si>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</si>
  <si>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</si>
  <si>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</si>
  <si>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</si>
  <si>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</si>
  <si>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</si>
  <si>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</si>
  <si>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</si>
  <si>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</si>
  <si>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</si>
  <si>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</si>
  <si>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</si>
  <si>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</si>
  <si>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</si>
  <si>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</si>
  <si>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</si>
  <si>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</si>
  <si>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</si>
  <si>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</si>
  <si>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</si>
  <si>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</si>
  <si>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</si>
  <si>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</si>
  <si>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</si>
  <si>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</si>
  <si>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</si>
  <si>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</si>
  <si>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</si>
  <si>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</si>
  <si>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</si>
  <si>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</si>
  <si>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</si>
  <si>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</si>
  <si>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</si>
  <si>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</si>
  <si>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</si>
  <si>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</si>
  <si>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</si>
  <si>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</si>
  <si>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</si>
  <si>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</si>
  <si>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</si>
  <si>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</si>
  <si>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</si>
  <si>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</si>
  <si>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</si>
  <si>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</si>
  <si>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</si>
  <si>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</si>
  <si>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</si>
  <si>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</si>
  <si>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</si>
  <si>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</si>
  <si>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</si>
  <si>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</si>
  <si>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</si>
  <si>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</si>
  <si>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</si>
  <si>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</si>
  <si>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</si>
  <si>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</si>
  <si>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</si>
  <si>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</si>
  <si>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</si>
  <si>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</si>
  <si>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</si>
  <si>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</si>
  <si>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</si>
  <si>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</si>
  <si>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</si>
  <si>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</si>
  <si>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</si>
  <si>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</si>
  <si>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</si>
  <si>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</si>
  <si>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</si>
  <si>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</si>
  <si>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</si>
  <si>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</si>
  <si>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</si>
  <si>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</si>
  <si>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</si>
  <si>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</si>
  <si>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</si>
  <si>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</si>
  <si>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</si>
  <si>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</si>
  <si>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</si>
  <si>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</si>
  <si>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</si>
  <si>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</si>
  <si>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</si>
  <si>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</si>
  <si>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</si>
  <si>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</si>
  <si>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</si>
  <si>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</si>
  <si>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</si>
  <si>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</si>
  <si>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</si>
  <si>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</si>
  <si>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</si>
  <si>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</si>
  <si>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</si>
  <si>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</si>
  <si>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</si>
  <si>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</si>
  <si>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</si>
  <si>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</si>
  <si>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</si>
  <si>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</si>
  <si>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</si>
  <si>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</si>
  <si>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</si>
  <si>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</si>
  <si>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</si>
  <si>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</si>
  <si>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</si>
  <si>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</si>
  <si>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</si>
  <si>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</si>
  <si>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</si>
  <si>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</si>
  <si>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</si>
  <si>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</si>
  <si>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</si>
  <si>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</si>
  <si>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</si>
  <si>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</si>
  <si>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</si>
  <si>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</si>
  <si>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</si>
  <si>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</si>
  <si>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</si>
  <si>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</si>
  <si>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</si>
  <si>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</si>
  <si>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</si>
  <si>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</si>
  <si>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</si>
  <si>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</si>
  <si>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</si>
  <si>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</si>
  <si>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</si>
  <si>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</si>
  <si>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</si>
  <si>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</si>
  <si>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</si>
  <si>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</si>
  <si>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</si>
  <si>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</si>
  <si>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</si>
  <si>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</si>
  <si>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</si>
  <si>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</si>
  <si>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</si>
  <si>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</si>
  <si>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</si>
  <si>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</si>
  <si>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</si>
  <si>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</si>
  <si>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</si>
  <si>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</si>
  <si>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</si>
  <si>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</si>
  <si>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</si>
  <si>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</si>
  <si>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</si>
  <si>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</si>
  <si>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</si>
  <si>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</si>
  <si>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</si>
  <si>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</si>
  <si>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</si>
  <si>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</si>
  <si>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</si>
  <si>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</si>
  <si>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</si>
  <si>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</si>
  <si>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</si>
  <si>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</si>
  <si>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</si>
  <si>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</si>
  <si>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</si>
  <si>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</si>
  <si>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</si>
  <si>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</si>
  <si>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</si>
  <si>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</si>
  <si>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</si>
  <si>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</si>
  <si>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</si>
  <si>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</si>
  <si>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</si>
  <si>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</si>
  <si>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</si>
  <si>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</si>
  <si>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</si>
  <si>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</si>
  <si>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</si>
  <si>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</si>
  <si>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</si>
  <si>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</si>
  <si>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</si>
  <si>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</si>
  <si>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</si>
  <si>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</si>
  <si>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</si>
  <si>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</si>
  <si>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</si>
  <si>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</si>
  <si>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</si>
  <si>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</si>
  <si>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</si>
  <si>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</si>
  <si>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</si>
  <si>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</si>
  <si>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</si>
  <si>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</si>
  <si>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</si>
  <si>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</si>
  <si>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</si>
  <si>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</si>
  <si>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</si>
  <si>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</si>
  <si>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</si>
  <si>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</si>
  <si>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</si>
  <si>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</si>
  <si>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</si>
  <si>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</si>
  <si>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</si>
  <si>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</si>
  <si>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</si>
  <si>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</si>
  <si>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</si>
  <si>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</si>
  <si>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</si>
  <si>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</si>
  <si>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</si>
  <si>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</si>
  <si>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</si>
  <si>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</si>
  <si>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</si>
  <si>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</si>
  <si>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</si>
  <si>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</si>
  <si>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</si>
  <si>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</si>
  <si>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</si>
  <si>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</si>
  <si>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</si>
  <si>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</si>
  <si>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</si>
  <si>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</si>
  <si>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</si>
  <si>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</si>
  <si>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</si>
  <si>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</si>
  <si>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</si>
  <si>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</si>
  <si>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</si>
  <si>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</si>
  <si>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</si>
  <si>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</si>
  <si>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</si>
  <si>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</si>
  <si>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</si>
  <si>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</si>
  <si>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</si>
  <si>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</si>
  <si>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</si>
  <si>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</si>
  <si>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</si>
  <si>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</si>
  <si>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</si>
  <si>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</si>
  <si>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</si>
  <si>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</si>
  <si>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</si>
  <si>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</si>
  <si>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</si>
  <si>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</si>
  <si>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</si>
  <si>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</si>
  <si>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</si>
  <si>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</si>
  <si>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</si>
  <si>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</si>
  <si>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</si>
  <si>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</si>
  <si>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</si>
  <si>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</si>
  <si>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</si>
  <si>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</si>
  <si>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</si>
  <si>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</si>
  <si>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</si>
  <si>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</si>
  <si>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</si>
  <si>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</si>
  <si>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</si>
  <si>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</si>
  <si>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</si>
  <si>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</si>
  <si>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</si>
  <si>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</si>
  <si>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</si>
  <si>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</si>
  <si>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</si>
  <si>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</si>
  <si>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</si>
  <si>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</si>
  <si>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</si>
  <si>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</si>
  <si>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</si>
  <si>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</si>
  <si>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</si>
  <si>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</si>
  <si>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</si>
  <si>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</si>
  <si>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</si>
  <si>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</si>
  <si>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</si>
  <si>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</si>
  <si>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</si>
  <si>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</si>
  <si>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</si>
  <si>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</si>
  <si>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</si>
  <si>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</si>
  <si>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</si>
  <si>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</si>
  <si>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</si>
  <si>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</si>
  <si>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</si>
  <si>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</si>
  <si>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</si>
  <si>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</si>
  <si>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</si>
  <si>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</si>
  <si>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</si>
  <si>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</si>
  <si>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</si>
  <si>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</si>
  <si>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</si>
  <si>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</si>
  <si>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</si>
  <si>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</si>
  <si>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</si>
  <si>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</si>
  <si>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</si>
  <si>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</si>
  <si>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</si>
  <si>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</si>
  <si>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</si>
  <si>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</si>
  <si>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</si>
  <si>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</si>
  <si>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</si>
  <si>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</si>
  <si>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</si>
  <si>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</si>
  <si>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</si>
  <si>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</si>
  <si>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</si>
  <si>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</si>
  <si>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</si>
  <si>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</si>
  <si>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</si>
  <si>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</si>
  <si>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</si>
  <si>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</si>
  <si>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</si>
  <si>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</si>
  <si>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</si>
  <si>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</si>
  <si>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</si>
  <si>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</si>
  <si>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</si>
  <si>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</si>
  <si>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</si>
  <si>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</si>
  <si>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</si>
  <si>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</si>
  <si>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</si>
  <si>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</si>
  <si>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</si>
  <si>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</si>
  <si>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</si>
  <si>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</si>
  <si>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</si>
  <si>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</si>
  <si>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</si>
  <si>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</si>
  <si>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</si>
  <si>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</si>
  <si>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</si>
  <si>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</si>
  <si>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</si>
  <si>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</si>
  <si>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</si>
  <si>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</si>
  <si>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</si>
  <si>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</si>
  <si>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</si>
  <si>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</si>
  <si>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</si>
  <si>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</si>
  <si>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</si>
  <si>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</si>
  <si>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</si>
  <si>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</si>
  <si>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</si>
  <si>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</si>
  <si>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</si>
  <si>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</si>
  <si>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</si>
  <si>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</si>
  <si>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</si>
  <si>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</si>
  <si>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</si>
  <si>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</si>
  <si>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</si>
  <si>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</si>
  <si>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</si>
  <si>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</si>
  <si>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</si>
  <si>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</si>
  <si>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</si>
  <si>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</si>
  <si>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</si>
  <si>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</si>
  <si>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</si>
  <si>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</si>
  <si>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</si>
  <si>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</si>
  <si>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</si>
  <si>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</si>
  <si>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</si>
  <si>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</si>
  <si>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</si>
  <si>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</si>
  <si>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</si>
  <si>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</si>
  <si>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</si>
  <si>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</si>
  <si>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</si>
  <si>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</si>
  <si>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</si>
  <si>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</si>
  <si>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</si>
  <si>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</si>
  <si>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</si>
  <si>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</si>
  <si>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</si>
  <si>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</si>
  <si>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</si>
  <si>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</si>
  <si>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</si>
  <si>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</si>
  <si>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</si>
  <si>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</si>
  <si>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</si>
  <si>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</si>
  <si>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</si>
  <si>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</si>
  <si>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</si>
  <si>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</si>
  <si>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</si>
  <si>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</si>
  <si>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</si>
  <si>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</si>
  <si>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</si>
  <si>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</si>
  <si>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</si>
  <si>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</si>
  <si>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</si>
  <si>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</si>
  <si>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</si>
  <si>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</si>
  <si>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</si>
  <si>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</si>
  <si>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</si>
  <si>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</si>
  <si>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</si>
  <si>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</si>
  <si>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</si>
  <si>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</si>
  <si>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</si>
  <si>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</si>
  <si>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</si>
  <si>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</si>
  <si>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</si>
  <si>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</si>
  <si>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</si>
  <si>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</si>
  <si>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</si>
  <si>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</si>
  <si>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</si>
  <si>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</si>
  <si>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</si>
  <si>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</si>
  <si>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</si>
  <si>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</si>
  <si>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</si>
  <si>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</si>
  <si>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</si>
  <si>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</si>
  <si>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</si>
  <si>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</si>
  <si>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</si>
  <si>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</si>
  <si>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</si>
  <si>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</si>
  <si>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</si>
  <si>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</si>
  <si>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</si>
  <si>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</si>
  <si>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</si>
  <si>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</si>
  <si>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</si>
  <si>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</si>
  <si>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</si>
  <si>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</si>
  <si>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</si>
  <si>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</si>
  <si>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</si>
  <si>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</si>
  <si>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</si>
  <si>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</si>
  <si>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</si>
  <si>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</si>
  <si>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</si>
  <si>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</si>
  <si>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</si>
  <si>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</si>
  <si>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</si>
  <si>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</si>
  <si>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</si>
  <si>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</si>
  <si>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</si>
  <si>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</si>
  <si>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</si>
  <si>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</si>
  <si>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</si>
  <si>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</si>
  <si>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</si>
  <si>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</si>
  <si>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</si>
  <si>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</si>
  <si>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</si>
  <si>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</si>
  <si>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</si>
  <si>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</si>
  <si>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</si>
  <si>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</si>
  <si>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</si>
  <si>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</si>
  <si>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</si>
  <si>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</si>
  <si>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</si>
  <si>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</si>
  <si>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</si>
  <si>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</si>
  <si>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</si>
  <si>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</si>
  <si>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</si>
  <si>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</si>
  <si>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</si>
  <si>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</si>
  <si>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</si>
  <si>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</si>
  <si>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</si>
  <si>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</si>
  <si>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</si>
  <si>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</si>
  <si>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</si>
  <si>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</si>
  <si>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</si>
  <si>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</si>
  <si>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</si>
  <si>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</si>
  <si>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</si>
  <si>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</si>
  <si>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</si>
  <si>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</si>
  <si>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</si>
  <si>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</si>
  <si>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</si>
  <si>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</si>
  <si>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</si>
  <si>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</si>
  <si>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</si>
  <si>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</si>
  <si>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</si>
  <si>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</si>
  <si>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</si>
  <si>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</si>
  <si>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</si>
  <si>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</si>
  <si>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</si>
  <si>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</si>
  <si>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</si>
  <si>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</si>
  <si>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</si>
  <si>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</si>
  <si>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</si>
  <si>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</si>
  <si>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</si>
  <si>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</si>
  <si>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</si>
  <si>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</si>
  <si>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</si>
  <si>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</si>
  <si>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</si>
  <si>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</si>
  <si>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</si>
  <si>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</si>
  <si>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</si>
  <si>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</si>
  <si>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</si>
  <si>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</si>
  <si>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</si>
  <si>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</si>
  <si>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</si>
  <si>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</si>
  <si>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</si>
  <si>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</si>
  <si>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</si>
  <si>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</si>
  <si>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</si>
  <si>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</si>
  <si>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</si>
  <si>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</si>
  <si>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</si>
  <si>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</si>
  <si>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</si>
  <si>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</si>
  <si>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</si>
  <si>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</si>
  <si>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</si>
  <si>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</si>
  <si>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</si>
  <si>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</si>
  <si>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</si>
  <si>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</si>
  <si>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</si>
  <si>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</si>
  <si>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</si>
  <si>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</si>
  <si>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</si>
  <si>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</si>
  <si>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</si>
  <si>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</si>
  <si>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</si>
  <si>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</si>
  <si>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</si>
  <si>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</si>
  <si>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</si>
  <si>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</si>
  <si>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</si>
  <si>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</si>
  <si>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</si>
  <si>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</si>
  <si>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</si>
  <si>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</si>
  <si>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</si>
  <si>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</si>
  <si>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</si>
  <si>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</si>
  <si>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</si>
  <si>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</si>
  <si>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</si>
  <si>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</si>
  <si>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</si>
  <si>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</si>
  <si>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</si>
  <si>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</si>
  <si>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</si>
  <si>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</si>
  <si>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</si>
  <si>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</si>
  <si>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</si>
  <si>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</si>
  <si>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</si>
  <si>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</si>
  <si>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</si>
  <si>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</si>
  <si>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</si>
  <si>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</si>
  <si>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</si>
  <si>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</si>
  <si>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</si>
  <si>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</si>
  <si>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</si>
  <si>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</si>
  <si>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</si>
  <si>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</si>
  <si>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</si>
  <si>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</si>
  <si>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</si>
  <si>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</si>
  <si>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</si>
  <si>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</si>
  <si>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</si>
  <si>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</si>
  <si>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</si>
  <si>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</si>
  <si>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</si>
  <si>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</si>
  <si>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</si>
  <si>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</si>
  <si>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</si>
  <si>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</si>
  <si>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</si>
  <si>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</si>
  <si>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</si>
  <si>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</si>
  <si>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</si>
  <si>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</si>
  <si>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</si>
  <si>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</si>
  <si>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</si>
  <si>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</si>
  <si>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</si>
  <si>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</si>
  <si>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</si>
  <si>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</si>
  <si>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</si>
  <si>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</si>
  <si>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</si>
  <si>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</si>
  <si>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</si>
  <si>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</si>
  <si>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</si>
  <si>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</si>
  <si>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</si>
  <si>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</si>
  <si>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</si>
  <si>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</si>
  <si>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</si>
  <si>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</si>
  <si>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</si>
  <si>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</si>
  <si>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</si>
  <si>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</si>
  <si>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</si>
  <si>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</si>
  <si>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</si>
  <si>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</si>
  <si>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</si>
  <si>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</si>
  <si>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</si>
  <si>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</si>
  <si>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</si>
  <si>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</si>
  <si>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</si>
  <si>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</si>
  <si>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</si>
  <si>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</si>
  <si>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</si>
  <si>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</si>
  <si>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</si>
  <si>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</si>
  <si>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</si>
  <si>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</si>
  <si>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</si>
  <si>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</si>
  <si>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</si>
  <si>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</si>
  <si>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</si>
  <si>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</si>
  <si>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</si>
  <si>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</si>
  <si>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</si>
  <si>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</si>
  <si>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</si>
  <si>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</si>
  <si>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</si>
  <si>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</si>
  <si>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</si>
  <si>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</si>
  <si>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</si>
  <si>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</si>
  <si>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</si>
  <si>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</si>
  <si>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</si>
  <si>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</si>
  <si>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</si>
  <si>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</si>
  <si>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</si>
  <si>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</si>
  <si>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</si>
  <si>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</si>
  <si>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</si>
  <si>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</si>
  <si>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</si>
  <si>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</si>
  <si>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</si>
  <si>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</si>
  <si>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</si>
  <si>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</si>
  <si>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</si>
  <si>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</si>
  <si>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</si>
  <si>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</si>
  <si>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</si>
  <si>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</si>
  <si>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</si>
  <si>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</si>
  <si>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</si>
  <si>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</si>
  <si>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</si>
  <si>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</si>
  <si>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</si>
  <si>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</si>
  <si>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</si>
  <si>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</si>
  <si>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</si>
  <si>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</si>
  <si>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</si>
  <si>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</si>
  <si>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</si>
  <si>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</si>
  <si>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</si>
  <si>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</si>
  <si>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</si>
  <si>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</si>
  <si>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</si>
  <si>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</si>
  <si>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</si>
  <si>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</si>
  <si>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</si>
  <si>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</si>
  <si>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</si>
  <si>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</si>
  <si>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</si>
  <si>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</si>
  <si>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</si>
  <si>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</si>
  <si>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</si>
  <si>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</si>
  <si>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</si>
  <si>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</si>
  <si>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</si>
  <si>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</si>
  <si>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</si>
  <si>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</si>
  <si>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</si>
  <si>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</si>
  <si>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</si>
  <si>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</si>
  <si>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</si>
  <si>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</si>
  <si>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</si>
  <si>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</si>
  <si>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</si>
  <si>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</si>
  <si>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</si>
  <si>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</si>
  <si>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</si>
  <si>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</si>
  <si>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</si>
  <si>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</si>
  <si>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</si>
  <si>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</si>
  <si>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</si>
  <si>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</si>
  <si>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</si>
  <si>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</si>
  <si>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</si>
  <si>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</si>
  <si>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</si>
  <si>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</si>
  <si>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</si>
  <si>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</si>
  <si>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</si>
  <si>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</si>
  <si>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</si>
  <si>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</si>
  <si>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</si>
  <si>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</si>
  <si>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</si>
  <si>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</si>
  <si>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</si>
  <si>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</si>
  <si>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</si>
  <si>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</si>
  <si>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</si>
  <si>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</si>
  <si>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</si>
  <si>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</si>
  <si>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</si>
  <si>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</si>
  <si>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</si>
  <si>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</si>
  <si>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</si>
  <si>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</si>
  <si>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</si>
  <si>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</si>
  <si>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</si>
  <si>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</si>
  <si>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</si>
  <si>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</si>
  <si>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</si>
  <si>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</si>
  <si>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</si>
  <si>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</si>
  <si>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</si>
  <si>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</si>
  <si>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</si>
  <si>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</si>
  <si>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</si>
  <si>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</si>
  <si>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</si>
  <si>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</si>
  <si>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</si>
  <si>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</si>
  <si>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</si>
  <si>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</si>
  <si>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</si>
  <si>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</si>
  <si>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</si>
  <si>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</si>
  <si>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</si>
  <si>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</si>
  <si>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</si>
  <si>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</si>
  <si>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</si>
  <si>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</si>
  <si>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</si>
  <si>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</si>
  <si>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</si>
  <si>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</si>
  <si>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</si>
  <si>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</si>
  <si>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</si>
  <si>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</si>
  <si>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</si>
  <si>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</si>
  <si>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</si>
  <si>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</si>
  <si>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</si>
  <si>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</si>
  <si>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</si>
  <si>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</si>
  <si>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</si>
  <si>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</si>
  <si>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</si>
  <si>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</si>
  <si>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</si>
  <si>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</si>
  <si>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</si>
  <si>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</si>
  <si>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</si>
  <si>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</si>
  <si>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</si>
  <si>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</si>
  <si>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</si>
  <si>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</si>
  <si>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</si>
  <si>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</si>
  <si>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</si>
  <si>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</si>
  <si>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</si>
  <si>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</si>
  <si>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</si>
  <si>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</si>
  <si>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</si>
  <si>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</si>
  <si>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</si>
  <si>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</si>
  <si>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</si>
  <si>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</si>
  <si>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</si>
  <si>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</si>
  <si>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</si>
  <si>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</si>
  <si>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</si>
  <si>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</si>
  <si>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</si>
  <si>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</si>
  <si>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</si>
  <si>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</si>
  <si>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</si>
  <si>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</si>
  <si>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</si>
  <si>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</si>
  <si>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</si>
  <si>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</si>
  <si>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</si>
  <si>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</si>
  <si>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</si>
  <si>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</si>
  <si>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</si>
  <si>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</si>
  <si>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</si>
  <si>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</si>
  <si>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</si>
  <si>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</si>
  <si>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</si>
  <si>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</si>
  <si>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</si>
  <si>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</si>
  <si>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</si>
  <si>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</si>
  <si>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</si>
  <si>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</si>
  <si>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</si>
  <si>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</si>
  <si>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</si>
  <si>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</si>
  <si>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</si>
  <si>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</si>
  <si>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</si>
  <si>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</si>
  <si>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</si>
  <si>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</si>
  <si>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</si>
  <si>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</si>
  <si>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</si>
  <si>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</si>
  <si>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</si>
  <si>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</si>
  <si>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</si>
  <si>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</si>
  <si>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</si>
  <si>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</si>
  <si>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</si>
  <si>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</si>
  <si>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</si>
  <si>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</si>
  <si>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</si>
  <si>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</si>
  <si>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</si>
  <si>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</si>
  <si>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</si>
  <si>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</si>
  <si>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</si>
  <si>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</si>
  <si>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</si>
  <si>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</si>
  <si>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</si>
  <si>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</si>
  <si>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</si>
  <si>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</si>
  <si>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</si>
  <si>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</si>
  <si>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</si>
  <si>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</si>
  <si>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</si>
  <si>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</si>
  <si>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</si>
  <si>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</si>
  <si>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</si>
  <si>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</si>
  <si>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</si>
  <si>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</si>
  <si>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</si>
  <si>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</si>
  <si>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</si>
  <si>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</si>
  <si>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</si>
  <si>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</si>
  <si>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</si>
  <si>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</si>
  <si>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</si>
  <si>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</si>
  <si>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</si>
  <si>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</si>
  <si>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</si>
  <si>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</si>
  <si>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</si>
  <si>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</si>
  <si>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</si>
  <si>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</si>
  <si>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</si>
  <si>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</si>
  <si>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</si>
  <si>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</si>
  <si>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</si>
  <si>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</si>
  <si>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</si>
  <si>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</si>
  <si>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</si>
  <si>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</si>
  <si>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</si>
  <si>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</si>
  <si>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</si>
  <si>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</si>
  <si>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</si>
  <si>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</si>
  <si>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</si>
  <si>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</si>
  <si>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</si>
  <si>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</si>
  <si>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</si>
  <si>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</si>
  <si>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</si>
  <si>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</si>
  <si>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</si>
  <si>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</si>
  <si>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</si>
  <si>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</si>
  <si>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</si>
  <si>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</si>
  <si>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</si>
  <si>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</si>
  <si>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</si>
  <si>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</si>
  <si>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</si>
  <si>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</si>
  <si>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</si>
  <si>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</si>
  <si>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</si>
  <si>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</si>
  <si>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</si>
  <si>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</si>
  <si>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</si>
  <si>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</si>
  <si>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</si>
  <si>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</si>
  <si>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</si>
  <si>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</si>
  <si>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</si>
  <si>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</si>
  <si>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</si>
  <si>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</si>
  <si>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</si>
  <si>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</si>
  <si>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</si>
  <si>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</si>
  <si>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</si>
  <si>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</si>
  <si>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</si>
  <si>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</si>
  <si>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</si>
  <si>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</si>
  <si>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</si>
  <si>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</si>
  <si>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</si>
  <si>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</si>
  <si>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</si>
  <si>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</si>
  <si>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</si>
  <si>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</si>
  <si>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</si>
  <si>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</si>
  <si>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</si>
  <si>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</si>
  <si>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</si>
  <si>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</si>
  <si>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</si>
  <si>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</si>
  <si>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</si>
  <si>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</si>
  <si>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</si>
  <si>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</si>
  <si>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</si>
  <si>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</si>
  <si>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</si>
  <si>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</si>
  <si>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</si>
  <si>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</si>
  <si>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</si>
  <si>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</si>
  <si>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</si>
  <si>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</si>
  <si>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</si>
  <si>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</si>
  <si>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</si>
  <si>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</si>
  <si>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</si>
  <si>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</si>
  <si>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</si>
  <si>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</si>
  <si>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</si>
  <si>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</si>
  <si>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</si>
  <si>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</si>
  <si>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</si>
  <si>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</si>
  <si>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</si>
  <si>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</si>
  <si>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</si>
  <si>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</si>
  <si>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</si>
  <si>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</si>
  <si>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</si>
  <si>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</si>
  <si>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</si>
  <si>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</si>
  <si>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</si>
  <si>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</si>
  <si>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</si>
  <si>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</si>
  <si>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</si>
  <si>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</si>
  <si>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</si>
  <si>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</si>
  <si>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</si>
  <si>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</si>
  <si>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</si>
  <si>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</si>
  <si>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</si>
  <si>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</si>
  <si>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</si>
  <si>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</si>
  <si>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</si>
  <si>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</si>
  <si>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</si>
  <si>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</si>
  <si>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</si>
  <si>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</si>
  <si>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</si>
  <si>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</si>
  <si>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</si>
  <si>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</si>
  <si>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</si>
  <si>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</si>
  <si>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</si>
  <si>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</si>
  <si>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</si>
  <si>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</si>
  <si>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</si>
  <si>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</si>
  <si>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</si>
  <si>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</si>
  <si>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</si>
  <si>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</si>
  <si>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</si>
  <si>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</si>
  <si>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</si>
  <si>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</si>
  <si>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</si>
  <si>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</si>
  <si>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</si>
  <si>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</si>
  <si>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</si>
  <si>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</si>
  <si>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</si>
  <si>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</si>
  <si>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</si>
  <si>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</si>
  <si>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</si>
  <si>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</si>
  <si>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</si>
  <si>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</si>
  <si>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</si>
  <si>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</si>
  <si>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</si>
  <si>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</si>
  <si>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</si>
  <si>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</si>
  <si>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</si>
  <si>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</si>
  <si>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</si>
  <si>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</si>
  <si>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</si>
  <si>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</si>
  <si>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</si>
  <si>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</si>
  <si>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</si>
  <si>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</si>
  <si>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</si>
  <si>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</si>
  <si>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</si>
  <si>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</si>
  <si>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</si>
  <si>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</si>
  <si>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</si>
  <si>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</si>
  <si>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</si>
  <si>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</si>
  <si>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</si>
  <si>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</si>
  <si>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</si>
  <si>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</si>
  <si>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</si>
  <si>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</si>
  <si>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</si>
  <si>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</si>
  <si>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</si>
  <si>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</si>
  <si>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</si>
  <si>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</si>
  <si>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</si>
  <si>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</si>
  <si>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</si>
  <si>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</si>
  <si>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</si>
  <si>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</si>
  <si>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</si>
  <si>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</si>
  <si>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</si>
  <si>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</si>
  <si>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</si>
  <si>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</si>
  <si>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</si>
  <si>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</si>
  <si>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</si>
  <si>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</si>
  <si>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</si>
  <si>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</si>
  <si>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</si>
  <si>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</si>
  <si>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</si>
  <si>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</si>
  <si>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</si>
  <si>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</si>
  <si>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</si>
  <si>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</si>
  <si>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</si>
  <si>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</si>
  <si>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</si>
  <si>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</si>
  <si>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</si>
  <si>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</si>
  <si>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</si>
  <si>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</si>
  <si>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</si>
  <si>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</si>
  <si>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</si>
  <si>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</si>
  <si>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</si>
  <si>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</si>
  <si>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</si>
  <si>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</si>
  <si>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</si>
  <si>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</si>
  <si>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</si>
  <si>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</si>
  <si>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</si>
  <si>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</si>
  <si>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</si>
  <si>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</si>
  <si>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</si>
  <si>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</si>
  <si>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</si>
  <si>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</si>
  <si>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</si>
  <si>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</si>
  <si>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</si>
  <si>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</si>
  <si>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</si>
  <si>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</si>
  <si>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</si>
  <si>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</si>
  <si>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</si>
  <si>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</si>
  <si>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</si>
  <si>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</si>
  <si>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</si>
  <si>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</si>
  <si>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</si>
  <si>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</si>
  <si>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</si>
  <si>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</si>
  <si>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</si>
  <si>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</si>
  <si>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</si>
  <si>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</si>
  <si>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</si>
  <si>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</si>
  <si>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</si>
  <si>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</si>
  <si>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</si>
  <si>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</si>
  <si>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</si>
  <si>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</si>
  <si>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</si>
  <si>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</si>
  <si>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</si>
  <si>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</si>
  <si>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</si>
  <si>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</si>
  <si>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</si>
  <si>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</si>
  <si>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</si>
  <si>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</si>
  <si>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</si>
  <si>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</si>
  <si>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</si>
  <si>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</si>
  <si>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</si>
  <si>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</si>
  <si>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</si>
  <si>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</si>
  <si>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</si>
  <si>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</si>
  <si>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</si>
  <si>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</si>
  <si>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</si>
  <si>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</si>
  <si>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</si>
  <si>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</si>
  <si>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</si>
  <si>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</si>
  <si>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</si>
  <si>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</si>
  <si>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</si>
  <si>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</si>
  <si>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</si>
  <si>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</si>
  <si>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</si>
  <si>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</si>
  <si>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</si>
  <si>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</si>
  <si>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</si>
  <si>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</si>
  <si>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</si>
  <si>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</si>
  <si>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</si>
  <si>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</si>
  <si>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</si>
  <si>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</si>
  <si>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</si>
  <si>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</si>
  <si>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</si>
  <si>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</si>
  <si>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</si>
  <si>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</si>
  <si>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</si>
  <si>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</si>
  <si>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</si>
  <si>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</si>
  <si>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</si>
  <si>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</si>
  <si>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</si>
  <si>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</si>
  <si>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</si>
  <si>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</si>
  <si>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</si>
  <si>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</si>
  <si>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</si>
  <si>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</si>
  <si>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</si>
  <si>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</si>
  <si>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</si>
  <si>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</si>
  <si>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</si>
  <si>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</si>
  <si>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</si>
  <si>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</si>
  <si>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</si>
  <si>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</si>
  <si>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</si>
  <si>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</si>
  <si>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</si>
  <si>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</si>
  <si>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</si>
  <si>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</si>
  <si>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</si>
  <si>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</si>
  <si>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</si>
  <si>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</si>
  <si>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</si>
  <si>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</si>
  <si>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</si>
  <si>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</si>
  <si>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</si>
  <si>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</si>
  <si>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</si>
  <si>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</si>
  <si>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</si>
  <si>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</si>
  <si>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</si>
  <si>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</si>
  <si>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</si>
  <si>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</si>
  <si>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</si>
  <si>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</si>
  <si>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</si>
  <si>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</si>
  <si>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</si>
  <si>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</si>
  <si>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</si>
  <si>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</si>
  <si>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</si>
  <si>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</si>
  <si>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</si>
  <si>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</si>
  <si>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</si>
  <si>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</si>
  <si>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</si>
  <si>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</si>
  <si>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</si>
  <si>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</si>
  <si>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</si>
  <si>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</si>
  <si>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</si>
  <si>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</si>
  <si>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</si>
  <si>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</si>
  <si>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</si>
  <si>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</si>
  <si>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</si>
  <si>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</si>
  <si>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</si>
  <si>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</si>
  <si>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</si>
  <si>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</si>
  <si>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</si>
  <si>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</si>
  <si>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</si>
  <si>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</si>
  <si>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</si>
  <si>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</si>
  <si>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</si>
  <si>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</si>
  <si>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</si>
  <si>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</si>
  <si>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</si>
  <si>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</si>
  <si>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</si>
  <si>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</si>
  <si>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</si>
  <si>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</si>
  <si>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</si>
  <si>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</si>
  <si>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</si>
  <si>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</si>
  <si>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</si>
  <si>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</si>
  <si>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</si>
  <si>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</si>
  <si>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</si>
  <si>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</si>
  <si>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</si>
  <si>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</si>
  <si>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</si>
  <si>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</si>
  <si>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</si>
  <si>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</si>
  <si>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</si>
  <si>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</si>
  <si>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</si>
  <si>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</si>
  <si>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</si>
  <si>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</si>
  <si>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</si>
  <si>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</si>
  <si>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</si>
  <si>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</si>
  <si>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</si>
  <si>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</si>
  <si>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</si>
  <si>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</si>
  <si>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</si>
  <si>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</si>
  <si>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</si>
  <si>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</si>
  <si>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</si>
  <si>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</si>
  <si>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</si>
  <si>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</si>
  <si>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</si>
  <si>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</si>
  <si>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</si>
  <si>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</si>
  <si>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</si>
  <si>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</si>
  <si>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</si>
  <si>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</si>
  <si>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</si>
  <si>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</si>
  <si>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</si>
  <si>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</si>
  <si>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</si>
  <si>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</si>
  <si>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</si>
  <si>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</si>
  <si>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</si>
  <si>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</si>
  <si>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</si>
  <si>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</si>
  <si>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</si>
  <si>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</si>
  <si>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</si>
  <si>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</si>
  <si>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</si>
  <si>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</si>
  <si>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</si>
  <si>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</si>
  <si>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</si>
  <si>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</si>
  <si>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</si>
  <si>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</si>
  <si>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</si>
  <si>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</si>
  <si>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</si>
  <si>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</si>
  <si>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</si>
  <si>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</si>
  <si>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</si>
  <si>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</si>
  <si>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</si>
  <si>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</si>
  <si>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</si>
  <si>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</si>
  <si>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</si>
  <si>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</si>
  <si>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</si>
  <si>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</si>
  <si>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</si>
  <si>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</si>
  <si>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</si>
  <si>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</si>
  <si>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</si>
  <si>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</si>
  <si>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</si>
  <si>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</si>
  <si>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</si>
  <si>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</si>
  <si>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</si>
  <si>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</si>
  <si>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</si>
  <si>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</si>
  <si>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</si>
  <si>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</si>
  <si>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</si>
  <si>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</si>
  <si>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</si>
  <si>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</si>
  <si>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</si>
  <si>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</si>
  <si>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</si>
  <si>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</si>
  <si>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</si>
  <si>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</si>
  <si>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</si>
  <si>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</si>
  <si>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</si>
  <si>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</si>
  <si>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</si>
  <si>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</si>
  <si>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</si>
  <si>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</si>
  <si>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</si>
  <si>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</si>
  <si>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</si>
  <si>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</si>
  <si>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</si>
  <si>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</si>
  <si>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</si>
  <si>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</si>
  <si>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</si>
  <si>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</si>
  <si>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</si>
  <si>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</si>
  <si>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</si>
  <si>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</si>
  <si>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</si>
  <si>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</si>
  <si>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</si>
  <si>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</si>
  <si>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</si>
  <si>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</si>
  <si>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</si>
  <si>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</si>
  <si>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</si>
  <si>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</si>
  <si>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</si>
  <si>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</si>
  <si>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</si>
  <si>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</si>
  <si>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</si>
  <si>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</si>
  <si>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</si>
  <si>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</si>
  <si>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</si>
  <si>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</si>
  <si>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</si>
  <si>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</si>
  <si>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</si>
  <si>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</si>
  <si>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</si>
  <si>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</si>
  <si>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</si>
  <si>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</si>
  <si>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</si>
  <si>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</si>
  <si>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</si>
  <si>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</si>
  <si>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</si>
  <si>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</si>
  <si>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</si>
  <si>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</si>
  <si>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</si>
  <si>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</si>
  <si>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</si>
  <si>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</si>
  <si>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</si>
  <si>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</si>
  <si>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</si>
  <si>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</si>
  <si>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</si>
  <si>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</si>
  <si>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</si>
  <si>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</si>
  <si>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</si>
  <si>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</si>
  <si>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</si>
  <si>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</si>
  <si>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</si>
  <si>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</si>
  <si>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</si>
  <si>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</si>
  <si>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</si>
  <si>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</si>
  <si>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</si>
  <si>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</si>
  <si>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</si>
  <si>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</si>
  <si>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</si>
  <si>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</si>
  <si>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</si>
  <si>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</si>
  <si>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</si>
  <si>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</si>
  <si>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</si>
  <si>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</si>
  <si>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</si>
  <si>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</si>
  <si>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</si>
  <si>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</si>
  <si>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</si>
  <si>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</si>
  <si>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</si>
  <si>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</si>
  <si>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</si>
  <si>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</si>
  <si>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</si>
  <si>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</si>
  <si>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</si>
  <si>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</si>
  <si>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</si>
  <si>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</si>
  <si>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</si>
  <si>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</si>
  <si>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</si>
  <si>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</si>
  <si>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</si>
  <si>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</si>
  <si>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</si>
  <si>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</si>
  <si>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</si>
  <si>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</si>
  <si>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</si>
  <si>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</si>
  <si>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</si>
  <si>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</si>
  <si>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</si>
  <si>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</si>
  <si>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</si>
  <si>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</si>
  <si>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</si>
  <si>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</si>
  <si>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</si>
  <si>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</si>
  <si>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</si>
  <si>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</si>
  <si>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</si>
  <si>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</si>
  <si>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</si>
  <si>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</si>
  <si>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</si>
  <si>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</si>
  <si>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</si>
  <si>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</si>
  <si>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</si>
  <si>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</si>
  <si>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</si>
  <si>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</si>
  <si>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</si>
  <si>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</si>
  <si>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</si>
  <si>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</si>
  <si>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</si>
  <si>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</si>
  <si>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</si>
  <si>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</si>
  <si>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</si>
  <si>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</si>
  <si>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</si>
  <si>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</si>
  <si>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</si>
  <si>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</si>
  <si>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</si>
  <si>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</si>
  <si>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</si>
  <si>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</si>
  <si>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</si>
  <si>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</si>
  <si>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</si>
  <si>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</si>
  <si>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</si>
  <si>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</si>
  <si>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</si>
  <si>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</si>
  <si>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</si>
  <si>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</si>
  <si>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</si>
  <si>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</si>
  <si>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</si>
  <si>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</si>
  <si>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</si>
  <si>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</si>
  <si>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</si>
  <si>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</si>
  <si>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</si>
  <si>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</si>
  <si>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</si>
  <si>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</si>
  <si>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</si>
  <si>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</si>
  <si>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</si>
  <si>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</si>
  <si>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</si>
  <si>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</si>
  <si>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</si>
  <si>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</si>
  <si>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</si>
  <si>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</si>
  <si>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</si>
  <si>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</si>
  <si>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</si>
  <si>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</si>
  <si>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</si>
  <si>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</si>
  <si>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</si>
  <si>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</si>
  <si>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</si>
  <si>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</si>
  <si>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</si>
  <si>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</si>
  <si>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</si>
  <si>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</si>
  <si>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</si>
  <si>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</si>
  <si>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</si>
  <si>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</si>
  <si>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</si>
  <si>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</si>
  <si>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</si>
  <si>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</si>
  <si>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</si>
  <si>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</si>
  <si>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</si>
  <si>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</si>
  <si>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</si>
  <si>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</si>
  <si>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</si>
  <si>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</si>
  <si>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</si>
  <si>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</si>
  <si>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</si>
  <si>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</si>
  <si>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</si>
  <si>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</si>
  <si>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</si>
  <si>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</si>
  <si>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</si>
  <si>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</si>
  <si>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</si>
  <si>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</si>
  <si>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</si>
  <si>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</si>
  <si>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</si>
  <si>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</si>
  <si>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</si>
  <si>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</si>
  <si>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</si>
  <si>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</si>
  <si>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</si>
  <si>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</si>
  <si>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</si>
  <si>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</si>
  <si>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</si>
  <si>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</si>
  <si>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</si>
  <si>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</si>
  <si>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</si>
  <si>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</si>
  <si>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</si>
  <si>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</si>
  <si>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</si>
  <si>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</si>
  <si>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</si>
  <si>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</si>
  <si>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</si>
  <si>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</si>
  <si>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</si>
  <si>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</si>
  <si>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</si>
  <si>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</si>
  <si>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</si>
  <si>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</si>
  <si>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</si>
  <si>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</si>
  <si>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</si>
  <si>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</si>
  <si>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</si>
  <si>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</si>
  <si>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</si>
  <si>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</si>
  <si>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</si>
  <si>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</si>
  <si>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</si>
  <si>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</si>
  <si>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</si>
  <si>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</si>
  <si>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</si>
  <si>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</si>
  <si>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</si>
  <si>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</si>
  <si>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</si>
  <si>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</si>
  <si>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</si>
  <si>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</si>
  <si>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</si>
  <si>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</si>
  <si>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</si>
  <si>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</si>
  <si>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</si>
  <si>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</si>
  <si>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</si>
  <si>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</si>
  <si>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</si>
  <si>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</si>
  <si>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</si>
  <si>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</si>
  <si>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</si>
  <si>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</si>
  <si>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</si>
  <si>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</si>
  <si>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</si>
  <si>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</si>
  <si>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</si>
  <si>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</si>
  <si>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</si>
  <si>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</si>
  <si>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</si>
  <si>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</si>
  <si>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</si>
  <si>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</si>
  <si>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</si>
  <si>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</si>
  <si>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</si>
  <si>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</si>
  <si>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</si>
  <si>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</si>
  <si>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</si>
  <si>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</si>
  <si>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</si>
  <si>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</si>
  <si>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</si>
  <si>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</si>
  <si>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</si>
  <si>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</si>
  <si>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</si>
  <si>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</si>
  <si>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</si>
  <si>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</si>
  <si>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</si>
  <si>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</si>
  <si>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</si>
  <si>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</si>
  <si>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</si>
  <si>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</si>
  <si>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</si>
  <si>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</si>
  <si>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</si>
  <si>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</si>
  <si>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</si>
  <si>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</si>
  <si>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</si>
  <si>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</si>
  <si>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</si>
  <si>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</si>
  <si>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</si>
  <si>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</si>
  <si>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</si>
  <si>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</si>
  <si>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</si>
  <si>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</si>
  <si>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</si>
  <si>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</si>
  <si>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</si>
  <si>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</si>
  <si>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</si>
  <si>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</si>
  <si>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</si>
  <si>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</si>
  <si>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</si>
  <si>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</si>
  <si>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</si>
  <si>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</si>
  <si>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</si>
  <si>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</si>
  <si>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</si>
  <si>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</si>
  <si>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</si>
  <si>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</si>
  <si>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</si>
  <si>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</si>
  <si>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</si>
  <si>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</si>
  <si>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</si>
  <si>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</si>
  <si>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</si>
  <si>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</si>
  <si>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</si>
  <si>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</si>
  <si>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</si>
  <si>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</si>
  <si>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</si>
  <si>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</si>
  <si>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</si>
  <si>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</si>
  <si>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</si>
  <si>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</si>
  <si>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</si>
  <si>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</si>
  <si>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</si>
  <si>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</si>
  <si>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</si>
  <si>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</si>
  <si>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</si>
  <si>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</si>
  <si>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</si>
  <si>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</si>
  <si>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</si>
  <si>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</si>
  <si>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</si>
  <si>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</si>
  <si>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</si>
  <si>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</si>
  <si>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</si>
  <si>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</si>
  <si>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</si>
  <si>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</si>
  <si>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</si>
  <si>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</si>
  <si>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</si>
  <si>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</si>
  <si>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</si>
  <si>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</si>
  <si>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</si>
  <si>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</si>
  <si>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</si>
  <si>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</si>
  <si>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</si>
  <si>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</si>
  <si>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</si>
  <si>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</si>
  <si>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</si>
  <si>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</si>
  <si>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</si>
  <si>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</si>
  <si>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</si>
  <si>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</si>
  <si>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</si>
  <si>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</si>
  <si>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</si>
  <si>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</si>
  <si>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</si>
  <si>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</si>
  <si>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</si>
  <si>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</si>
  <si>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</si>
  <si>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</si>
  <si>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</si>
  <si>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</si>
  <si>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</si>
  <si>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</si>
  <si>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</si>
  <si>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</si>
  <si>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</si>
  <si>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</si>
  <si>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</si>
  <si>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</si>
  <si>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</si>
  <si>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</si>
  <si>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</si>
  <si>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</si>
  <si>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</si>
  <si>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</si>
  <si>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</si>
  <si>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</si>
  <si>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</si>
  <si>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</si>
  <si>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</si>
  <si>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</si>
  <si>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</si>
  <si>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</si>
  <si>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</si>
  <si>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</si>
  <si>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</si>
  <si>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</si>
  <si>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</si>
  <si>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</si>
  <si>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</si>
  <si>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</si>
  <si>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</si>
  <si>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</si>
  <si>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</si>
  <si>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</si>
  <si>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</si>
  <si>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</si>
  <si>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</si>
  <si>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</si>
  <si>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</si>
  <si>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</si>
  <si>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</si>
  <si>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</si>
  <si>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</si>
  <si>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</si>
  <si>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</si>
  <si>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</si>
  <si>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</si>
  <si>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</si>
  <si>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</si>
  <si>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</si>
  <si>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</si>
  <si>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</si>
  <si>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</si>
  <si>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</si>
  <si>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</si>
  <si>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</si>
  <si>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</si>
  <si>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</si>
  <si>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</si>
  <si>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</si>
  <si>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</si>
  <si>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</si>
  <si>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</si>
  <si>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</si>
  <si>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</si>
  <si>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</si>
  <si>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</si>
  <si>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</si>
  <si>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</si>
  <si>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</si>
  <si>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</si>
  <si>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</si>
  <si>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</si>
  <si>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</si>
  <si>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</si>
  <si>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</si>
  <si>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</si>
  <si>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</si>
  <si>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</si>
  <si>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</si>
  <si>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</si>
  <si>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</si>
  <si>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</si>
  <si>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</si>
  <si>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</si>
  <si>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</si>
  <si>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</si>
  <si>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</si>
  <si>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</si>
  <si>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</si>
  <si>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</si>
  <si>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</si>
  <si>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</si>
  <si>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</si>
  <si>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</si>
  <si>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</si>
  <si>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</si>
  <si>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</si>
  <si>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</si>
  <si>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</si>
  <si>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</si>
  <si>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</si>
  <si>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</si>
  <si>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</si>
  <si>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</si>
  <si>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</si>
  <si>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</si>
  <si>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</si>
  <si>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</si>
  <si>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</si>
  <si>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</si>
  <si>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</si>
  <si>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</si>
  <si>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</si>
  <si>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</si>
  <si>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</si>
  <si>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</si>
  <si>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</si>
  <si>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</si>
  <si>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</si>
  <si>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</si>
  <si>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</si>
  <si>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</si>
  <si>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</si>
  <si>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</si>
  <si>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</si>
  <si>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</si>
  <si>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</si>
  <si>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</si>
  <si>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</si>
  <si>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</si>
  <si>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</si>
  <si>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</si>
  <si>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</si>
  <si>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</si>
  <si>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</si>
  <si>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</si>
  <si>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</si>
  <si>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</si>
  <si>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</si>
  <si>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</si>
  <si>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</si>
  <si>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</si>
  <si>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</si>
  <si>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</si>
  <si>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</si>
  <si>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</si>
  <si>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</si>
  <si>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</si>
  <si>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</si>
  <si>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</si>
  <si>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</si>
  <si>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</si>
  <si>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</si>
  <si>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</si>
  <si>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</si>
  <si>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</si>
  <si>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</si>
  <si>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</si>
  <si>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</si>
  <si>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</si>
  <si>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</si>
  <si>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</si>
  <si>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</si>
  <si>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</si>
  <si>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</si>
  <si>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</si>
  <si>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</si>
  <si>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</si>
  <si>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</si>
  <si>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</si>
  <si>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</si>
  <si>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</si>
  <si>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</si>
  <si>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</si>
  <si>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</si>
  <si>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</si>
  <si>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</si>
  <si>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</si>
  <si>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</si>
  <si>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</si>
  <si>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</si>
  <si>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</si>
  <si>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</si>
  <si>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</si>
  <si>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</si>
  <si>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</si>
  <si>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</si>
  <si>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</si>
  <si>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</si>
  <si>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</si>
  <si>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</si>
  <si>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</si>
  <si>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</si>
  <si>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</si>
  <si>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</si>
  <si>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</si>
  <si>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</si>
  <si>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</si>
  <si>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</si>
  <si>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</si>
  <si>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</si>
  <si>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</si>
  <si>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</si>
  <si>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</si>
  <si>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</si>
  <si>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</si>
  <si>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</si>
  <si>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</si>
  <si>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</si>
  <si>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</si>
  <si>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</si>
  <si>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</si>
  <si>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</si>
  <si>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</si>
  <si>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</si>
  <si>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</si>
  <si>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</si>
  <si>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</si>
  <si>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</si>
  <si>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</si>
  <si>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</si>
  <si>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</si>
  <si>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</si>
  <si>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</si>
  <si>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</si>
  <si>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</si>
  <si>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</si>
  <si>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</si>
  <si>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</si>
  <si>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</si>
  <si>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</si>
  <si>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</si>
  <si>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</si>
  <si>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</si>
  <si>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</si>
  <si>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</si>
  <si>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</si>
  <si>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</si>
  <si>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</si>
  <si>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</si>
  <si>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</si>
  <si>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</si>
  <si>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</si>
  <si>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</si>
  <si>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</si>
  <si>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</si>
  <si>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</si>
  <si>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</si>
  <si>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</si>
  <si>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</si>
  <si>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</si>
  <si>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</si>
  <si>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</si>
  <si>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</si>
  <si>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</si>
  <si>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</si>
  <si>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</si>
  <si>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</si>
  <si>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</si>
  <si>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</si>
  <si>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</si>
  <si>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</si>
  <si>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</si>
  <si>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</si>
  <si>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</si>
  <si>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</si>
  <si>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</si>
  <si>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</si>
  <si>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</si>
  <si>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</si>
  <si>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</si>
  <si>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</si>
  <si>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</si>
  <si>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</si>
  <si>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</si>
  <si>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</si>
  <si>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</si>
  <si>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</si>
  <si>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</si>
  <si>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</si>
  <si>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</si>
  <si>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</si>
  <si>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</si>
  <si>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</si>
  <si>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</si>
  <si>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</si>
  <si>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</si>
  <si>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</si>
  <si>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</si>
  <si>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</si>
  <si>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</si>
  <si>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</si>
  <si>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</si>
  <si>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</si>
  <si>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</si>
  <si>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</si>
  <si>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</si>
  <si>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</si>
  <si>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</si>
  <si>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</si>
  <si>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</si>
  <si>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</si>
  <si>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</si>
  <si>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</si>
  <si>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</si>
  <si>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</si>
  <si>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</si>
  <si>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</si>
  <si>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</si>
  <si>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</si>
  <si>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</si>
  <si>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</si>
  <si>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</si>
  <si>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</si>
  <si>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</si>
  <si>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</si>
  <si>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</si>
  <si>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</si>
  <si>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</si>
  <si>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</si>
  <si>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</si>
  <si>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</si>
  <si>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</si>
  <si>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</si>
  <si>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</si>
  <si>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</si>
  <si>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</si>
  <si>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</si>
  <si>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</si>
  <si>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</si>
  <si>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</si>
  <si>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</si>
  <si>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</si>
  <si>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</si>
  <si>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</si>
  <si>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</si>
  <si>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</si>
  <si>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</si>
  <si>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</si>
  <si>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</si>
  <si>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</si>
  <si>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</si>
  <si>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</si>
  <si>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</si>
  <si>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</si>
  <si>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</si>
  <si>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</si>
  <si>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</si>
  <si>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</si>
  <si>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</si>
  <si>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</si>
  <si>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</si>
  <si>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</si>
  <si>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</si>
  <si>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</si>
  <si>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</si>
  <si>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</si>
  <si>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</si>
  <si>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</si>
  <si>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</si>
  <si>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</si>
  <si>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</si>
  <si>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</si>
  <si>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</si>
  <si>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</si>
  <si>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</si>
  <si>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</si>
  <si>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</si>
  <si>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</si>
  <si>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</si>
  <si>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</si>
  <si>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</si>
  <si>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</si>
  <si>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</si>
  <si>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</si>
  <si>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</si>
  <si>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</si>
  <si>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</si>
  <si>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</si>
  <si>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</si>
  <si>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</si>
  <si>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</si>
  <si>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</si>
  <si>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</si>
  <si>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</si>
  <si>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</si>
  <si>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</si>
  <si>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</si>
  <si>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</si>
  <si>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</si>
  <si>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</si>
  <si>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</si>
  <si>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</si>
  <si>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</si>
  <si>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</si>
  <si>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</si>
  <si>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</si>
  <si>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</si>
  <si>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</si>
  <si>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</si>
  <si>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</si>
  <si>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</si>
  <si>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</si>
  <si>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</si>
  <si>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</si>
  <si>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</si>
  <si>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</si>
  <si>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</si>
  <si>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</si>
  <si>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</si>
  <si>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</si>
  <si>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</si>
  <si>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</si>
  <si>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</si>
  <si>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</si>
  <si>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</si>
  <si>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</si>
  <si>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</si>
  <si>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</si>
  <si>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</si>
  <si>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</si>
  <si>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</si>
  <si>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</si>
  <si>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</si>
  <si>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</si>
  <si>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</si>
  <si>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</si>
  <si>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</si>
  <si>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</si>
  <si>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</si>
  <si>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</si>
  <si>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</si>
  <si>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</si>
  <si>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</si>
  <si>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</si>
  <si>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</si>
  <si>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</si>
  <si>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</si>
  <si>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</si>
  <si>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</si>
  <si>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</si>
  <si>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</si>
  <si>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</si>
  <si>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</si>
  <si>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</si>
  <si>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</si>
  <si>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</si>
  <si>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</si>
  <si>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</si>
  <si>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</si>
  <si>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</si>
  <si>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</si>
  <si>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</si>
  <si>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</si>
  <si>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</si>
  <si>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</si>
  <si>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</si>
  <si>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</si>
  <si>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</si>
  <si>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</si>
  <si>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</si>
  <si>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</si>
  <si>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</si>
  <si>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</si>
  <si>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</si>
  <si>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</si>
  <si>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</si>
  <si>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</si>
  <si>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</si>
  <si>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</si>
  <si>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</si>
  <si>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</si>
  <si>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</si>
  <si>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</si>
  <si>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</si>
  <si>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</si>
  <si>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</si>
  <si>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</si>
  <si>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</si>
  <si>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</si>
  <si>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</si>
  <si>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</si>
  <si>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</si>
  <si>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</si>
  <si>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</si>
  <si>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</si>
  <si>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</si>
  <si>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</si>
  <si>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</si>
  <si>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</si>
  <si>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</si>
  <si>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</si>
  <si>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</si>
  <si>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</si>
  <si>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</si>
  <si>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</si>
  <si>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</si>
  <si>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</si>
  <si>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</si>
  <si>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</si>
  <si>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</si>
  <si>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</si>
  <si>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</si>
  <si>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</si>
  <si>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</si>
  <si>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</si>
  <si>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</si>
  <si>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</si>
  <si>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</si>
  <si>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</si>
  <si>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</si>
  <si>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</si>
  <si>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</si>
  <si>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</si>
  <si>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</si>
  <si>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</si>
  <si>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</si>
  <si>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</si>
  <si>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</si>
  <si>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</si>
  <si>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</si>
  <si>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</si>
  <si>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</si>
  <si>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</si>
  <si>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</si>
  <si>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</si>
  <si>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</si>
  <si>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</si>
  <si>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</si>
  <si>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</si>
  <si>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</si>
  <si>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</si>
  <si>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</si>
  <si>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</si>
  <si>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</si>
  <si>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</si>
  <si>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</si>
  <si>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</si>
  <si>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</si>
  <si>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</si>
  <si>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</si>
  <si>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</si>
  <si>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</si>
  <si>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</si>
  <si>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</si>
  <si>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</si>
  <si>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</si>
  <si>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</si>
  <si>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</si>
  <si>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</si>
  <si>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</si>
  <si>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</si>
  <si>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</si>
  <si>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</si>
  <si>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</si>
  <si>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</si>
  <si>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</si>
  <si>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</si>
  <si>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</si>
  <si>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</si>
  <si>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</si>
  <si>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</si>
  <si>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</si>
  <si>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</si>
  <si>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</si>
  <si>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</si>
  <si>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</si>
  <si>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</si>
  <si>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</si>
  <si>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</si>
  <si>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</si>
  <si>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</si>
  <si>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</si>
  <si>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</si>
  <si>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</si>
  <si>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</si>
  <si>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</si>
  <si>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</si>
  <si>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</si>
  <si>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</si>
  <si>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</si>
  <si>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</si>
  <si>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</si>
  <si>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</si>
  <si>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</si>
  <si>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</si>
  <si>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</si>
  <si>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</si>
  <si>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</si>
  <si>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</si>
  <si>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</si>
  <si>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</si>
  <si>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</si>
  <si>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</si>
  <si>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</si>
  <si>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</si>
  <si>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</si>
  <si>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</si>
  <si>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</si>
  <si>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</si>
  <si>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</si>
  <si>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</si>
  <si>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</si>
  <si>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</si>
  <si>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</si>
  <si>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</si>
  <si>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</si>
  <si>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</si>
  <si>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</si>
  <si>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</si>
  <si>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</si>
  <si>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</si>
  <si>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</si>
  <si>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</si>
  <si>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</si>
  <si>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</si>
  <si>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</si>
  <si>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</si>
  <si>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</si>
  <si>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</si>
  <si>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</si>
  <si>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</si>
  <si>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</si>
  <si>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</si>
  <si>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</si>
  <si>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</si>
  <si>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</si>
  <si>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</si>
  <si>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</si>
  <si>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</si>
  <si>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</si>
  <si>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</si>
  <si>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</si>
  <si>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</si>
  <si>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</si>
  <si>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</si>
  <si>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</si>
  <si>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</si>
  <si>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</si>
  <si>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</si>
  <si>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</si>
  <si>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</si>
  <si>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</si>
  <si>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</si>
  <si>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</si>
  <si>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</si>
  <si>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</si>
  <si>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</si>
  <si>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</si>
  <si>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</si>
  <si>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</si>
  <si>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</si>
  <si>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</si>
  <si>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</si>
  <si>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</si>
  <si>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</si>
  <si>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</si>
  <si>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</si>
  <si>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</si>
  <si>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</si>
  <si>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</si>
  <si>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</si>
  <si>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</si>
  <si>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</si>
  <si>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</si>
  <si>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</si>
  <si>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</si>
  <si>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</si>
  <si>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</si>
  <si>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</si>
  <si>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</si>
  <si>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</si>
  <si>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</si>
  <si>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</si>
  <si>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</si>
  <si>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</si>
  <si>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</si>
  <si>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</si>
  <si>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</si>
  <si>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</si>
  <si>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</si>
  <si>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</si>
  <si>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</si>
  <si>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</si>
  <si>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</si>
  <si>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</si>
  <si>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</si>
  <si>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</si>
  <si>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</si>
  <si>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</si>
  <si>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</si>
  <si>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</si>
  <si>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</si>
  <si>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</si>
  <si>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</si>
  <si>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</si>
  <si>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</si>
  <si>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</si>
  <si>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</si>
  <si>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</si>
  <si>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</si>
  <si>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</si>
  <si>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</si>
  <si>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</si>
  <si>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</si>
  <si>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</si>
  <si>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</si>
  <si>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</si>
  <si>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</si>
  <si>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</si>
  <si>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</si>
  <si>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</si>
  <si>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</si>
  <si>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</si>
  <si>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</si>
  <si>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</si>
  <si>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</si>
  <si>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</si>
  <si>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</si>
  <si>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</si>
  <si>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</si>
  <si>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</si>
  <si>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</si>
  <si>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</si>
  <si>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</si>
  <si>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</si>
  <si>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</si>
  <si>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</si>
  <si>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</si>
  <si>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</si>
  <si>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</si>
  <si>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</si>
  <si>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</si>
  <si>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</si>
  <si>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</si>
  <si>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</si>
  <si>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</si>
  <si>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</si>
  <si>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</si>
  <si>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</si>
  <si>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</si>
  <si>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</si>
  <si>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</si>
  <si>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</si>
  <si>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</si>
  <si>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</si>
  <si>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</si>
  <si>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</si>
  <si>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</si>
  <si>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</si>
  <si>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</si>
  <si>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</si>
  <si>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</si>
  <si>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</si>
  <si>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</si>
  <si>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</si>
  <si>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</si>
  <si>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</si>
  <si>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</si>
  <si>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</si>
  <si>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</si>
  <si>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</si>
  <si>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</si>
  <si>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</si>
  <si>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</si>
  <si>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</si>
  <si>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</si>
  <si>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</si>
  <si>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</si>
  <si>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</si>
  <si>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</si>
  <si>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</si>
  <si>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</si>
  <si>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</si>
  <si>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</si>
  <si>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</si>
  <si>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</si>
  <si>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</si>
  <si>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</si>
  <si>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</si>
  <si>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</si>
  <si>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</si>
  <si>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</si>
  <si>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</si>
  <si>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</si>
  <si>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</si>
  <si>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</si>
  <si>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</si>
  <si>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</si>
  <si>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</si>
  <si>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</si>
  <si>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</si>
  <si>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</si>
  <si>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</si>
  <si>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</si>
  <si>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</si>
  <si>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</si>
  <si>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</si>
  <si>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</si>
  <si>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</si>
  <si>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</si>
  <si>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</si>
  <si>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</si>
  <si>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</si>
  <si>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</si>
  <si>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</si>
  <si>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</si>
  <si>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</si>
  <si>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</si>
  <si>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</si>
  <si>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</si>
  <si>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</si>
  <si>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</si>
  <si>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</si>
  <si>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</si>
  <si>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</si>
  <si>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</si>
  <si>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</si>
  <si>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</si>
  <si>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</si>
  <si>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</si>
  <si>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</si>
  <si>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</si>
  <si>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</si>
  <si>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</si>
  <si>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</si>
  <si>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</si>
  <si>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</si>
  <si>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</si>
  <si>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</si>
  <si>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</si>
  <si>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</si>
  <si>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</si>
  <si>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</si>
  <si>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</si>
  <si>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</si>
  <si>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</si>
  <si>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</si>
  <si>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</si>
  <si>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</si>
  <si>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</si>
  <si>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</si>
  <si>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</si>
  <si>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</si>
  <si>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</si>
  <si>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</si>
  <si>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</si>
  <si>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</si>
  <si>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</si>
  <si>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</si>
  <si>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</si>
  <si>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</si>
  <si>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</si>
  <si>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</si>
  <si>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</si>
  <si>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</si>
  <si>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</si>
  <si>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</si>
  <si>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</si>
  <si>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</si>
  <si>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</si>
  <si>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</si>
  <si>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</si>
  <si>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</si>
  <si>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</si>
  <si>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</si>
  <si>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</si>
  <si>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</si>
  <si>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</si>
  <si>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</si>
  <si>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</si>
  <si>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</si>
  <si>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</si>
  <si>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</si>
  <si>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</si>
  <si>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</si>
  <si>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</si>
  <si>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</si>
  <si>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</si>
  <si>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</si>
  <si>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</si>
  <si>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</si>
  <si>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</si>
  <si>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</si>
  <si>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</si>
  <si>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</si>
  <si>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</si>
  <si>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</si>
  <si>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</si>
  <si>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</si>
  <si>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</si>
  <si>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</si>
  <si>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</si>
  <si>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</si>
  <si>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</si>
  <si>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</si>
  <si>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</si>
  <si>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</si>
  <si>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</si>
  <si>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</si>
  <si>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</si>
  <si>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</si>
  <si>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</si>
  <si>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</si>
  <si>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</si>
  <si>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</si>
  <si>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</si>
  <si>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</si>
  <si>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</si>
  <si>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</si>
  <si>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</si>
  <si>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</si>
  <si>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</si>
  <si>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</si>
  <si>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</si>
  <si>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</si>
  <si>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</si>
  <si>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</si>
  <si>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</si>
  <si>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</si>
  <si>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</si>
  <si>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</si>
  <si>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</si>
  <si>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</si>
  <si>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</si>
  <si>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</si>
  <si>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</si>
  <si>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</si>
  <si>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</si>
  <si>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</si>
  <si>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</si>
  <si>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</si>
  <si>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</si>
  <si>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</si>
  <si>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</si>
  <si>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</si>
  <si>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</si>
  <si>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</si>
  <si>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</si>
  <si>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</si>
  <si>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</si>
  <si>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</si>
  <si>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</si>
  <si>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</si>
  <si>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</si>
  <si>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</si>
  <si>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</si>
  <si>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</si>
  <si>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</si>
  <si>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</si>
  <si>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</si>
  <si>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</si>
  <si>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</si>
  <si>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</si>
  <si>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</si>
  <si>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</si>
  <si>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</si>
  <si>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</si>
  <si>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</si>
  <si>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</si>
  <si>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</si>
  <si>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</si>
  <si>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</si>
  <si>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</si>
  <si>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</si>
  <si>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</si>
  <si>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</si>
  <si>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</si>
  <si>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</si>
  <si>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</si>
  <si>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</si>
  <si>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</si>
  <si>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</si>
  <si>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</si>
  <si>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</si>
  <si>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</si>
  <si>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</si>
  <si>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</si>
  <si>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</si>
  <si>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</si>
  <si>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</si>
  <si>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</si>
  <si>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</si>
  <si>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</si>
  <si>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</si>
  <si>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</si>
  <si>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</si>
  <si>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</si>
  <si>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</si>
  <si>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</si>
  <si>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</si>
  <si>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</si>
  <si>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</si>
  <si>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</si>
  <si>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</si>
  <si>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</si>
  <si>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</si>
  <si>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</si>
  <si>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</si>
  <si>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</si>
  <si>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</si>
  <si>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</si>
  <si>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</si>
  <si>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</si>
  <si>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</si>
  <si>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</si>
  <si>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</si>
  <si>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</si>
  <si>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</si>
  <si>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</si>
  <si>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</si>
  <si>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</si>
  <si>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</si>
  <si>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</si>
  <si>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</si>
  <si>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</si>
  <si>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</si>
  <si>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</si>
  <si>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</si>
  <si>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</si>
  <si>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</si>
  <si>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</si>
  <si>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</si>
  <si>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</si>
  <si>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</si>
  <si>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</si>
  <si>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</si>
  <si>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</si>
  <si>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</si>
  <si>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</si>
  <si>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</si>
  <si>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</si>
  <si>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</si>
  <si>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</si>
  <si>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</si>
  <si>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</si>
  <si>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</si>
  <si>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</si>
  <si>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</si>
  <si>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</si>
  <si>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</si>
  <si>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</si>
  <si>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</si>
  <si>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</si>
  <si>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</si>
  <si>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</si>
  <si>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</si>
  <si>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</si>
  <si>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</si>
  <si>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</si>
  <si>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</si>
  <si>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</si>
  <si>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</si>
  <si>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</si>
  <si>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</si>
  <si>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</si>
  <si>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</si>
  <si>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</si>
  <si>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</si>
  <si>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</si>
  <si>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</si>
  <si>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</si>
  <si>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</si>
  <si>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</si>
  <si>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</si>
  <si>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</si>
  <si>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</si>
  <si>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</si>
  <si>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</si>
  <si>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</si>
  <si>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</si>
  <si>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</si>
  <si>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</si>
  <si>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</si>
  <si>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</si>
  <si>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</si>
  <si>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</si>
  <si>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</si>
  <si>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</si>
  <si>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</si>
  <si>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</si>
  <si>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</si>
  <si>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</si>
  <si>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</si>
  <si>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</si>
  <si>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</si>
  <si>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</si>
  <si>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</si>
  <si>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</si>
  <si>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</si>
  <si>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</si>
  <si>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</si>
  <si>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</si>
  <si>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</si>
  <si>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</si>
  <si>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</si>
  <si>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</si>
  <si>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</si>
  <si>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</si>
  <si>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</si>
  <si>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</si>
  <si>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</si>
  <si>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</si>
  <si>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</si>
  <si>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</si>
  <si>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</si>
  <si>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</si>
  <si>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</si>
  <si>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</si>
  <si>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</si>
  <si>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</si>
  <si>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</si>
  <si>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</si>
  <si>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</si>
  <si>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</si>
  <si>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</si>
  <si>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</si>
  <si>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</si>
  <si>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</si>
  <si>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</si>
  <si>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</si>
  <si>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</si>
  <si>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</si>
  <si>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</si>
  <si>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</si>
  <si>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</si>
  <si>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</si>
  <si>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</si>
  <si>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</si>
  <si>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</si>
  <si>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</si>
  <si>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</si>
  <si>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</si>
  <si>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</si>
  <si>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</si>
  <si>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</si>
  <si>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</si>
  <si>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</si>
  <si>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</si>
  <si>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</si>
  <si>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</si>
  <si>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</si>
  <si>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</si>
  <si>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</si>
  <si>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</si>
  <si>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</si>
  <si>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</si>
  <si>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</si>
  <si>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</si>
  <si>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</si>
  <si>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</si>
  <si>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</si>
  <si>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</si>
  <si>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</si>
  <si>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</si>
  <si>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</si>
  <si>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</si>
  <si>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</si>
  <si>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</si>
  <si>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</si>
  <si>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</si>
  <si>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</si>
  <si>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</si>
  <si>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</si>
  <si>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</si>
  <si>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</si>
  <si>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</si>
  <si>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</si>
  <si>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</si>
  <si>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</si>
  <si>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</si>
  <si>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</si>
  <si>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</si>
  <si>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</si>
  <si>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</si>
  <si>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</si>
  <si>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</si>
  <si>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</si>
  <si>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</si>
  <si>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</si>
  <si>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</si>
  <si>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</si>
  <si>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</si>
  <si>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</si>
  <si>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</si>
  <si>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</si>
  <si>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</si>
  <si>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</si>
  <si>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</si>
  <si>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</si>
  <si>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</si>
  <si>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</si>
  <si>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</si>
  <si>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</si>
  <si>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</si>
  <si>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</si>
  <si>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</si>
  <si>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</si>
  <si>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</si>
  <si>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</si>
  <si>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</si>
  <si>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</si>
  <si>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</si>
  <si>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</si>
  <si>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</si>
  <si>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</si>
  <si>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</si>
  <si>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</si>
  <si>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</si>
  <si>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</si>
  <si>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</si>
  <si>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</si>
  <si>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</si>
  <si>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</si>
  <si>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</si>
  <si>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</si>
  <si>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</si>
  <si>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</si>
  <si>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</si>
  <si>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</si>
  <si>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</si>
  <si>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</si>
  <si>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</si>
  <si>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</si>
  <si>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</si>
  <si>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</si>
  <si>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</si>
  <si>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</si>
  <si>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</si>
  <si>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</si>
  <si>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</si>
  <si>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</si>
  <si>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</si>
  <si>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</si>
  <si>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</si>
  <si>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</si>
  <si>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</si>
  <si>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</si>
  <si>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</si>
  <si>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</si>
  <si>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</si>
  <si>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</si>
  <si>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</si>
  <si>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</si>
  <si>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</si>
  <si>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</si>
  <si>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</si>
  <si>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</si>
  <si>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</si>
  <si>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</si>
  <si>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</si>
  <si>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</si>
  <si>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</si>
  <si>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</si>
  <si>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</si>
  <si>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</si>
  <si>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</si>
  <si>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</si>
  <si>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</si>
  <si>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</si>
  <si>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</si>
  <si>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</si>
  <si>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</si>
  <si>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</si>
  <si>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</si>
  <si>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</si>
  <si>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</si>
  <si>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</si>
  <si>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</si>
  <si>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</si>
  <si>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</si>
  <si>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</si>
  <si>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</si>
  <si>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</si>
  <si>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</si>
  <si>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</si>
  <si>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</si>
  <si>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</si>
  <si>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</si>
  <si>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</si>
  <si>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</si>
  <si>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</si>
  <si>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</si>
  <si>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</si>
  <si>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</si>
  <si>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</si>
  <si>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</si>
  <si>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</si>
  <si>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</si>
  <si>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</si>
  <si>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</si>
  <si>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</si>
  <si>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</si>
  <si>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</si>
  <si>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</si>
  <si>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</si>
  <si>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</si>
  <si>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</si>
  <si>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</si>
  <si>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</si>
  <si>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</si>
  <si>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</si>
  <si>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</si>
  <si>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</si>
  <si>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</si>
  <si>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</si>
  <si>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</si>
  <si>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</si>
  <si>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</si>
  <si>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</si>
  <si>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</si>
  <si>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</si>
  <si>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</si>
  <si>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</si>
  <si>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</si>
  <si>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</si>
  <si>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</si>
  <si>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</si>
  <si>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</si>
  <si>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</si>
  <si>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</si>
  <si>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</si>
  <si>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</si>
  <si>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</si>
  <si>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</si>
  <si>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</si>
  <si>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</si>
  <si>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</si>
  <si>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</si>
  <si>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</si>
  <si>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</si>
  <si>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</si>
  <si>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</si>
  <si>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</si>
  <si>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</si>
  <si>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</si>
  <si>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</si>
  <si>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</si>
  <si>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</si>
  <si>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</si>
  <si>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</si>
  <si>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</si>
  <si>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</si>
  <si>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</si>
  <si>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</si>
  <si>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</si>
  <si>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</si>
  <si>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</si>
  <si>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</si>
  <si>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</si>
  <si>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</si>
  <si>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</si>
  <si>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</si>
  <si>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</si>
  <si>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</si>
  <si>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</si>
  <si>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</si>
  <si>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</si>
  <si>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</si>
  <si>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</si>
  <si>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</si>
  <si>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</si>
  <si>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</si>
  <si>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</si>
  <si>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</si>
  <si>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</si>
  <si>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</si>
  <si>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</si>
  <si>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</si>
  <si>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</si>
  <si>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</si>
  <si>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</si>
  <si>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</si>
  <si>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</si>
  <si>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</si>
  <si>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</si>
  <si>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</si>
  <si>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</si>
  <si>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</si>
  <si>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</si>
  <si>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</si>
  <si>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</si>
  <si>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</si>
  <si>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</si>
  <si>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</si>
  <si>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</si>
  <si>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</si>
  <si>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</si>
  <si>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</si>
  <si>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</si>
  <si>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</si>
  <si>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</si>
  <si>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</si>
  <si>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</si>
  <si>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</si>
  <si>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</si>
  <si>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</si>
  <si>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</si>
  <si>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</si>
  <si>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</si>
  <si>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</si>
  <si>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</si>
  <si>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</si>
  <si>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</si>
  <si>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</si>
  <si>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</si>
  <si>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</si>
  <si>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</si>
  <si>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</si>
  <si>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</si>
  <si>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</si>
  <si>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</si>
  <si>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</si>
  <si>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</si>
  <si>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</si>
  <si>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</si>
  <si>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</si>
  <si>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</si>
  <si>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</si>
  <si>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</si>
  <si>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</si>
  <si>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</si>
  <si>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</si>
  <si>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</si>
  <si>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</si>
  <si>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</si>
  <si>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</si>
  <si>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</si>
  <si>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</si>
  <si>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</si>
  <si>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</si>
  <si>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</si>
  <si>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</si>
  <si>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</si>
  <si>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</si>
  <si>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</si>
  <si>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</si>
  <si>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</si>
  <si>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</si>
  <si>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</si>
  <si>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</si>
  <si>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</si>
  <si>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</si>
  <si>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</si>
  <si>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</si>
  <si>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</si>
  <si>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</si>
  <si>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</si>
  <si>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</si>
  <si>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</si>
  <si>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</si>
  <si>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</si>
  <si>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</si>
  <si>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</si>
  <si>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</si>
  <si>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</si>
  <si>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</si>
  <si>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</si>
  <si>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</si>
  <si>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</si>
  <si>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</si>
  <si>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</si>
  <si>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</si>
  <si>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</si>
  <si>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</si>
  <si>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</si>
  <si>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</si>
  <si>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</si>
  <si>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</si>
  <si>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</si>
  <si>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</si>
  <si>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</si>
  <si>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</si>
  <si>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</si>
  <si>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</si>
  <si>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</si>
  <si>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</si>
  <si>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</si>
  <si>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</si>
  <si>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</si>
  <si>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</si>
  <si>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</si>
  <si>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</si>
  <si>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</si>
  <si>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</si>
  <si>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</si>
  <si>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</si>
  <si>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</si>
  <si>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</si>
  <si>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</si>
  <si>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</si>
  <si>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</si>
  <si>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</si>
  <si>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</si>
  <si>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</si>
  <si>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</si>
  <si>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</si>
  <si>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</si>
  <si>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</si>
  <si>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</si>
  <si>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</si>
  <si>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</si>
  <si>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</si>
  <si>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</si>
  <si>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</si>
  <si>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</si>
  <si>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</si>
  <si>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</si>
  <si>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</si>
  <si>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</si>
  <si>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</si>
  <si>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</si>
  <si>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</si>
  <si>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</si>
  <si>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</si>
  <si>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</si>
  <si>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</si>
  <si>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</si>
  <si>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</si>
  <si>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</si>
  <si>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</si>
  <si>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</si>
  <si>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</si>
  <si>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</si>
  <si>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</si>
  <si>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</si>
  <si>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</si>
  <si>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</si>
  <si>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</si>
  <si>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</si>
  <si>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</si>
  <si>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</si>
  <si>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</si>
  <si>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</si>
  <si>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</si>
  <si>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</si>
  <si>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</si>
  <si>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</si>
  <si>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</si>
  <si>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</si>
  <si>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</si>
  <si>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</si>
  <si>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</si>
  <si>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</si>
  <si>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</si>
  <si>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</si>
  <si>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</si>
  <si>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</si>
  <si>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</si>
  <si>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</si>
  <si>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</si>
  <si>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</si>
  <si>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</si>
  <si>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</si>
  <si>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</si>
  <si>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</si>
  <si>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</si>
  <si>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</si>
  <si>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</si>
  <si>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</si>
  <si>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</si>
  <si>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</si>
  <si>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</si>
  <si>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</si>
  <si>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</si>
  <si>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</si>
  <si>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</si>
  <si>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</si>
  <si>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</si>
  <si>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</si>
  <si>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</si>
  <si>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</si>
  <si>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</si>
  <si>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</si>
  <si>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</si>
  <si>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</si>
  <si>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</si>
  <si>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</si>
  <si>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</si>
  <si>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</si>
  <si>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</si>
  <si>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</si>
  <si>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</si>
  <si>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</si>
  <si>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</si>
  <si>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</si>
  <si>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</si>
  <si>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</si>
  <si>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</si>
  <si>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</si>
  <si>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</si>
  <si>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</si>
  <si>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</si>
  <si>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</si>
  <si>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</si>
  <si>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</si>
  <si>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</si>
  <si>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</si>
  <si>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</si>
  <si>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</si>
  <si>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</si>
  <si>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</si>
  <si>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</si>
  <si>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</si>
  <si>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</si>
  <si>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</si>
  <si>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</si>
  <si>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</si>
  <si>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</si>
  <si>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</si>
  <si>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</si>
  <si>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</si>
  <si>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</si>
  <si>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</si>
  <si>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</si>
  <si>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</si>
  <si>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</si>
  <si>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</si>
  <si>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</si>
  <si>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</si>
  <si>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</si>
  <si>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</si>
  <si>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</si>
  <si>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</si>
  <si>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</si>
  <si>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</si>
  <si>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</si>
  <si>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</si>
  <si>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</si>
  <si>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</si>
  <si>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</si>
  <si>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</si>
  <si>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</si>
  <si>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</si>
  <si>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</si>
  <si>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</si>
  <si>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</si>
  <si>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</si>
  <si>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</si>
  <si>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</si>
  <si>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</si>
  <si>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</si>
  <si>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</si>
  <si>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</si>
  <si>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</si>
  <si>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</si>
  <si>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</si>
  <si>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</si>
  <si>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</si>
  <si>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</si>
  <si>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</si>
  <si>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</si>
  <si>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</si>
  <si>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</si>
  <si>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</si>
  <si>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</si>
  <si>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</si>
  <si>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</si>
  <si>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</si>
  <si>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</si>
  <si>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</si>
  <si>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</si>
  <si>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</si>
  <si>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</si>
  <si>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</si>
  <si>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</si>
  <si>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</si>
  <si>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</si>
  <si>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</si>
  <si>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</si>
  <si>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</si>
  <si>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</si>
  <si>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</si>
  <si>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</si>
  <si>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</si>
  <si>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</si>
  <si>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</si>
  <si>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</si>
  <si>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</si>
  <si>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</si>
  <si>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</si>
  <si>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</si>
  <si>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</si>
  <si>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</si>
  <si>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</si>
  <si>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</si>
  <si>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</si>
  <si>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</si>
  <si>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</si>
  <si>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</si>
  <si>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</si>
  <si>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</si>
  <si>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</si>
  <si>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</si>
  <si>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</si>
  <si>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</si>
  <si>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</si>
  <si>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</si>
  <si>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</si>
  <si>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</si>
  <si>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</si>
  <si>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</si>
  <si>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</si>
  <si>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</si>
  <si>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</si>
  <si>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</si>
  <si>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</si>
  <si>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</si>
  <si>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</si>
  <si>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</si>
  <si>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</si>
  <si>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</si>
  <si>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</si>
  <si>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</si>
  <si>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</si>
  <si>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</si>
  <si>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</si>
  <si>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</si>
  <si>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</si>
  <si>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</si>
  <si>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</si>
  <si>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</si>
  <si>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</si>
  <si>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</si>
  <si>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</si>
  <si>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</si>
  <si>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</si>
  <si>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</si>
  <si>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</si>
  <si>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</si>
  <si>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</si>
  <si>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</si>
  <si>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</si>
  <si>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</si>
  <si>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</si>
  <si>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</si>
  <si>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</si>
  <si>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</si>
  <si>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</si>
  <si>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</si>
  <si>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</si>
  <si>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</si>
  <si>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</si>
  <si>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</si>
  <si>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</si>
  <si>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</si>
  <si>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</si>
  <si>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</si>
  <si>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</si>
  <si>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</si>
  <si>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</si>
  <si>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</si>
  <si>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</si>
  <si>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</si>
  <si>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</si>
  <si>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</si>
  <si>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</si>
  <si>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</si>
  <si>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</si>
  <si>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</si>
  <si>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</si>
  <si>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</si>
  <si>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</si>
  <si>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</si>
  <si>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</si>
  <si>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</si>
  <si>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</si>
  <si>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</si>
  <si>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</si>
  <si>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</si>
  <si>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</si>
  <si>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</si>
  <si>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</si>
  <si>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</si>
  <si>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</si>
  <si>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</si>
  <si>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</si>
  <si>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</si>
  <si>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</si>
  <si>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</si>
  <si>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</si>
  <si>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</si>
  <si>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</si>
  <si>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</si>
  <si>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</si>
  <si>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</si>
  <si>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</si>
  <si>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</si>
  <si>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</si>
  <si>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</si>
  <si>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</si>
  <si>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</si>
  <si>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</si>
  <si>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</si>
  <si>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</si>
  <si>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</si>
  <si>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</si>
  <si>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</si>
  <si>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</si>
  <si>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</si>
  <si>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</si>
  <si>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</si>
  <si>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</si>
  <si>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</si>
  <si>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</si>
  <si>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</si>
  <si>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</si>
  <si>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</si>
  <si>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</si>
  <si>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</si>
  <si>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</si>
  <si>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</si>
  <si>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</si>
  <si>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</si>
  <si>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</si>
  <si>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</si>
  <si>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</si>
  <si>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</si>
  <si>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</si>
  <si>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</si>
  <si>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</si>
  <si>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</si>
  <si>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</si>
  <si>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</si>
  <si>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</si>
  <si>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</si>
  <si>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</si>
  <si>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</si>
  <si>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</si>
  <si>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</si>
  <si>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</si>
  <si>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</si>
  <si>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</si>
  <si>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</si>
  <si>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</si>
  <si>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</si>
  <si>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</si>
  <si>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</si>
  <si>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</si>
  <si>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</si>
  <si>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</si>
  <si>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</si>
  <si>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</si>
  <si>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</si>
  <si>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</si>
  <si>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</si>
  <si>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</si>
  <si>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</si>
  <si>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</si>
  <si>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</si>
  <si>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</si>
  <si>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</si>
  <si>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</si>
  <si>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</si>
  <si>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</si>
  <si>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</si>
  <si>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</si>
  <si>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</si>
  <si>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</si>
  <si>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</si>
  <si>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</si>
  <si>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</si>
  <si>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</si>
  <si>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</si>
  <si>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</si>
  <si>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</si>
  <si>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</si>
  <si>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</si>
  <si>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</si>
  <si>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</si>
  <si>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</si>
  <si>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</si>
  <si>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</si>
  <si>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</si>
  <si>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</si>
  <si>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</si>
  <si>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</si>
  <si>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</si>
  <si>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</si>
  <si>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</si>
  <si>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</si>
  <si>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</si>
  <si>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</si>
  <si>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</si>
  <si>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</si>
  <si>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</si>
  <si>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</si>
  <si>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</si>
  <si>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</si>
  <si>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</si>
  <si>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</si>
  <si>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</si>
  <si>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</si>
  <si>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</si>
  <si>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</si>
  <si>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</si>
  <si>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</si>
  <si>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</si>
  <si>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</si>
  <si>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</si>
  <si>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</si>
  <si>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</si>
  <si>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</si>
  <si>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</si>
  <si>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</si>
  <si>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</si>
  <si>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</si>
  <si>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</si>
  <si>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</si>
  <si>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</si>
  <si>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</si>
  <si>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</si>
  <si>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</si>
  <si>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</si>
  <si>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</si>
  <si>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</si>
  <si>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</si>
  <si>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</si>
  <si>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</si>
  <si>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</si>
  <si>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</si>
  <si>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</si>
  <si>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</si>
  <si>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</si>
  <si>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</si>
  <si>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</si>
  <si>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</si>
  <si>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</si>
  <si>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</si>
  <si>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</si>
  <si>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</si>
  <si>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</si>
  <si>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</si>
  <si>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</si>
  <si>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</si>
  <si>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</si>
  <si>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</si>
  <si>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</si>
  <si>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</si>
  <si>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</si>
  <si>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</si>
  <si>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</si>
  <si>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</si>
  <si>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</si>
  <si>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</si>
  <si>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</si>
  <si>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</si>
  <si>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</si>
  <si>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</si>
  <si>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</si>
  <si>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</si>
  <si>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</si>
  <si>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</si>
  <si>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</si>
  <si>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</si>
  <si>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</si>
  <si>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</si>
  <si>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</si>
  <si>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</si>
  <si>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</si>
  <si>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</si>
  <si>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</si>
  <si>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</si>
  <si>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</si>
  <si>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</si>
  <si>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</si>
  <si>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</si>
  <si>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</si>
  <si>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</si>
  <si>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</si>
  <si>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</si>
  <si>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</si>
  <si>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</si>
  <si>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</si>
  <si>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</si>
  <si>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</si>
  <si>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</si>
  <si>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</si>
  <si>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</si>
  <si>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</si>
  <si>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</si>
  <si>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</si>
  <si>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</si>
  <si>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</si>
  <si>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</si>
  <si>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</si>
  <si>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</si>
  <si>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</si>
  <si>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</si>
  <si>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</si>
  <si>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</si>
  <si>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</si>
  <si>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</si>
  <si>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</si>
  <si>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</si>
  <si>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</si>
  <si>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</si>
  <si>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</si>
  <si>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</si>
  <si>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</si>
  <si>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</si>
  <si>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</si>
  <si>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</si>
  <si>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</si>
  <si>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</si>
  <si>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</si>
  <si>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</si>
  <si>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</si>
  <si>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</si>
  <si>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</si>
  <si>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</si>
  <si>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</si>
  <si>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</si>
  <si>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</si>
  <si>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</si>
  <si>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</si>
  <si>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</si>
  <si>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</si>
  <si>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</si>
  <si>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</si>
  <si>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</si>
  <si>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</si>
  <si>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</si>
  <si>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</si>
  <si>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</si>
  <si>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</si>
  <si>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</si>
  <si>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</si>
  <si>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</si>
  <si>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</si>
  <si>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</si>
  <si>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</si>
  <si>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</si>
  <si>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</si>
  <si>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</si>
  <si>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</si>
  <si>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</si>
  <si>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</si>
  <si>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</si>
  <si>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</si>
  <si>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</si>
  <si>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</si>
  <si>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</si>
  <si>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</si>
  <si>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</si>
  <si>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</si>
  <si>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</si>
  <si>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</si>
  <si>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</si>
  <si>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</si>
  <si>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</si>
  <si>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</si>
  <si>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</si>
  <si>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</si>
  <si>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</si>
  <si>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</si>
  <si>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</si>
  <si>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</si>
  <si>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</si>
  <si>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</si>
  <si>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</si>
  <si>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</si>
  <si>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</si>
  <si>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</si>
  <si>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</si>
  <si>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</si>
  <si>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</si>
  <si>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</si>
  <si>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</si>
  <si>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</si>
  <si>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</si>
  <si>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</si>
  <si>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</si>
  <si>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</si>
  <si>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</si>
  <si>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</si>
  <si>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</si>
  <si>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</si>
  <si>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</si>
  <si>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</si>
  <si>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</si>
  <si>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</si>
  <si>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</si>
  <si>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</si>
  <si>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</si>
  <si>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</si>
  <si>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</si>
  <si>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</si>
  <si>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</si>
  <si>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</si>
  <si>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</si>
  <si>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</si>
  <si>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</si>
  <si>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</si>
  <si>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</si>
  <si>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</si>
  <si>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</si>
  <si>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</si>
  <si>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</si>
  <si>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</si>
  <si>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</si>
  <si>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</si>
  <si>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</si>
  <si>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</si>
  <si>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</si>
  <si>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</si>
  <si>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</si>
  <si>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</si>
  <si>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</si>
  <si>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</si>
  <si>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</si>
  <si>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</si>
  <si>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</si>
  <si>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</si>
  <si>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</si>
  <si>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</si>
  <si>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</si>
  <si>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</si>
  <si>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</si>
  <si>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</si>
  <si>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</si>
  <si>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</si>
  <si>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</si>
  <si>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</si>
  <si>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</si>
  <si>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</si>
  <si>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</si>
  <si>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</si>
  <si>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</si>
  <si>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</si>
  <si>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</si>
  <si>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</si>
  <si>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</si>
  <si>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</si>
  <si>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</si>
  <si>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</si>
  <si>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</si>
  <si>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</si>
  <si>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</si>
  <si>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</si>
  <si>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</si>
  <si>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</si>
  <si>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</si>
  <si>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</si>
  <si>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</si>
  <si>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</si>
  <si>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</si>
  <si>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</si>
  <si>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</si>
  <si>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</si>
  <si>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</si>
  <si>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</si>
  <si>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</si>
  <si>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</si>
  <si>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</si>
  <si>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</si>
  <si>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</si>
  <si>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</si>
  <si>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</si>
  <si>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</si>
  <si>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</si>
  <si>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</si>
  <si>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</si>
  <si>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</si>
  <si>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</si>
  <si>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</si>
  <si>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</si>
  <si>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</si>
  <si>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</si>
  <si>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</si>
  <si>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</si>
  <si>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</si>
  <si>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</si>
  <si>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</si>
  <si>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</si>
  <si>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</si>
  <si>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</si>
  <si>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</si>
  <si>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</si>
  <si>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</si>
  <si>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</si>
  <si>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</si>
  <si>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</si>
  <si>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</si>
  <si>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</si>
  <si>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</si>
  <si>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</si>
  <si>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</si>
  <si>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</si>
  <si>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</si>
  <si>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</si>
  <si>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</si>
  <si>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</si>
  <si>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</si>
  <si>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</si>
  <si>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</si>
  <si>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</si>
  <si>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</si>
  <si>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</si>
  <si>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</si>
  <si>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</si>
  <si>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</si>
  <si>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</si>
  <si>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</si>
  <si>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</si>
  <si>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</si>
  <si>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</si>
  <si>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</si>
  <si>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</si>
  <si>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</si>
  <si>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</si>
  <si>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</si>
  <si>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</si>
  <si>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</si>
  <si>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</si>
  <si>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</si>
  <si>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</si>
  <si>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</si>
  <si>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</si>
  <si>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</si>
  <si>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</si>
  <si>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</si>
  <si>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</si>
  <si>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</si>
  <si>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</si>
  <si>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</si>
  <si>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</si>
  <si>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</si>
  <si>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</si>
  <si>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</si>
  <si>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</si>
  <si>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</si>
  <si>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</si>
  <si>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</si>
  <si>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</si>
  <si>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</si>
  <si>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</si>
  <si>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</si>
  <si>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</si>
  <si>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</si>
  <si>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</si>
  <si>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</si>
  <si>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</si>
  <si>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</si>
  <si>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</si>
  <si>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</si>
  <si>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</si>
  <si>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</si>
  <si>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</si>
  <si>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</si>
  <si>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</si>
  <si>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</si>
  <si>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</si>
  <si>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</si>
  <si>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</si>
  <si>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</si>
  <si>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</si>
  <si>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</si>
  <si>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</si>
  <si>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</si>
  <si>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</si>
  <si>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</si>
  <si>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</si>
  <si>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</si>
  <si>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</si>
  <si>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</si>
  <si>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</si>
  <si>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</si>
  <si>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</si>
  <si>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</si>
  <si>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</si>
  <si>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</si>
  <si>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</si>
  <si>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</si>
  <si>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</si>
  <si>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</si>
  <si>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</si>
  <si>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</si>
  <si>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</si>
  <si>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</si>
  <si>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</si>
  <si>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</si>
  <si>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</si>
  <si>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</si>
  <si>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</si>
  <si>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</si>
  <si>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</si>
  <si>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</si>
  <si>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</si>
  <si>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</si>
  <si>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</si>
  <si>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</si>
  <si>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</si>
  <si>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</si>
  <si>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</si>
  <si>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</si>
  <si>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</si>
  <si>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</si>
  <si>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</si>
  <si>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</si>
  <si>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</si>
  <si>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</si>
  <si>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</si>
  <si>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</si>
  <si>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</si>
  <si>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</si>
  <si>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</si>
  <si>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</si>
  <si>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</si>
  <si>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</si>
  <si>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</si>
  <si>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</si>
  <si>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</si>
  <si>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</si>
  <si>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</si>
  <si>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</si>
  <si>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</si>
  <si>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</si>
  <si>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</si>
  <si>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</si>
  <si>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</si>
  <si>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</si>
  <si>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</si>
  <si>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</si>
  <si>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</si>
  <si>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</si>
  <si>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</si>
  <si>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</si>
  <si>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</si>
  <si>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</si>
  <si>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</si>
  <si>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</si>
  <si>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</si>
  <si>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</si>
  <si>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</si>
  <si>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</si>
  <si>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</si>
  <si>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</si>
  <si>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</si>
  <si>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</si>
  <si>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</si>
  <si>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</si>
  <si>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</si>
  <si>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</si>
  <si>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</si>
  <si>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</si>
  <si>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</si>
  <si>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</si>
  <si>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</si>
  <si>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</si>
  <si>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</si>
  <si>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</si>
  <si>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</si>
  <si>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</si>
  <si>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</si>
  <si>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</si>
  <si>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</si>
  <si>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</si>
  <si>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</si>
  <si>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</si>
  <si>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</si>
  <si>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</si>
  <si>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</si>
  <si>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</si>
  <si>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</si>
  <si>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</si>
  <si>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</si>
  <si>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</si>
  <si>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</si>
  <si>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</si>
  <si>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</si>
  <si>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</si>
  <si>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</si>
  <si>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</si>
  <si>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</si>
  <si>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</si>
  <si>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</si>
  <si>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</si>
  <si>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</si>
  <si>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</si>
  <si>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</si>
  <si>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</si>
  <si>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</si>
  <si>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</si>
  <si>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</si>
  <si>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</si>
  <si>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</si>
  <si>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</si>
  <si>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</si>
  <si>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</si>
  <si>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</si>
  <si>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</si>
  <si>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</si>
  <si>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</si>
  <si>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</si>
  <si>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</si>
  <si>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</si>
  <si>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</si>
  <si>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</si>
  <si>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</si>
  <si>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</si>
  <si>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</si>
  <si>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</si>
  <si>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</si>
  <si>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</si>
  <si>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</si>
  <si>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</si>
  <si>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</si>
  <si>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</si>
  <si>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</si>
  <si>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</si>
  <si>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</si>
  <si>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</si>
  <si>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</si>
  <si>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</si>
  <si>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</si>
  <si>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</si>
  <si>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</si>
  <si>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</si>
  <si>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</si>
  <si>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</si>
  <si>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</si>
  <si>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</si>
  <si>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</si>
  <si>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</si>
  <si>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</si>
  <si>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</si>
  <si>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</si>
  <si>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</si>
  <si>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</si>
  <si>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</si>
  <si>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</si>
  <si>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</si>
  <si>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</si>
  <si>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</si>
  <si>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</si>
  <si>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</si>
  <si>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</si>
  <si>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</si>
  <si>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</si>
  <si>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</si>
  <si>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</si>
  <si>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</si>
  <si>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</si>
  <si>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</si>
  <si>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</si>
  <si>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</si>
  <si>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</si>
  <si>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</si>
  <si>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</si>
  <si>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</si>
  <si>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</si>
  <si>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</si>
  <si>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</si>
  <si>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</si>
  <si>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</si>
  <si>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</si>
  <si>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</si>
  <si>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</si>
  <si>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</si>
  <si>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</si>
  <si>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</si>
  <si>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</si>
  <si>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</si>
  <si>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</si>
  <si>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</si>
  <si>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</si>
  <si>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</si>
  <si>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</si>
  <si>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</si>
  <si>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</si>
  <si>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</si>
  <si>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</si>
  <si>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</si>
  <si>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</si>
  <si>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</si>
  <si>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</si>
  <si>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</si>
  <si>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</si>
  <si>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</si>
  <si>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</si>
  <si>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</si>
  <si>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</si>
  <si>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</si>
  <si>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</si>
  <si>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</si>
  <si>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</si>
  <si>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</si>
  <si>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</si>
  <si>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</si>
  <si>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</si>
  <si>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</si>
  <si>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</si>
  <si>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</si>
  <si>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</si>
  <si>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</si>
  <si>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</si>
  <si>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</si>
  <si>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</si>
  <si>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</si>
  <si>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</si>
  <si>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</si>
  <si>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</si>
  <si>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</si>
  <si>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</si>
  <si>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</si>
  <si>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</si>
  <si>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</si>
  <si>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</si>
  <si>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</si>
  <si>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</si>
  <si>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</si>
  <si>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</si>
  <si>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</si>
  <si>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</si>
  <si>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</si>
  <si>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</si>
  <si>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</si>
  <si>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</si>
  <si>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</si>
  <si>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</si>
  <si>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</si>
  <si>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</si>
  <si>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</si>
  <si>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</si>
  <si>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</si>
  <si>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</si>
  <si>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</si>
  <si>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</si>
  <si>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</si>
  <si>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</si>
  <si>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</si>
  <si>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</si>
  <si>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</si>
  <si>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</si>
  <si>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</si>
  <si>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</si>
  <si>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</si>
  <si>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</si>
  <si>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</si>
  <si>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</si>
  <si>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</si>
  <si>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</si>
  <si>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</si>
  <si>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</si>
  <si>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</si>
  <si>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</si>
  <si>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</si>
  <si>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</si>
  <si>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</si>
  <si>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</si>
  <si>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</si>
  <si>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</si>
  <si>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</si>
  <si>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</si>
  <si>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</si>
  <si>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</si>
  <si>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</si>
  <si>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</si>
  <si>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</si>
  <si>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</si>
  <si>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</si>
  <si>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</si>
  <si>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</si>
  <si>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</si>
  <si>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</si>
  <si>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</si>
  <si>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</si>
  <si>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</si>
  <si>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</si>
  <si>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</si>
  <si>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</si>
  <si>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</si>
  <si>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</si>
  <si>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</si>
  <si>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</si>
  <si>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</si>
  <si>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</si>
  <si>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</si>
  <si>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</si>
  <si>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</si>
  <si>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</si>
  <si>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</si>
  <si>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</si>
  <si>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</si>
  <si>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</si>
  <si>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</si>
  <si>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</si>
  <si>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</si>
  <si>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</si>
  <si>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</si>
  <si>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</si>
  <si>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</si>
  <si>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</si>
  <si>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</si>
  <si>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</si>
  <si>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</si>
  <si>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</si>
  <si>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</si>
  <si>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</si>
  <si>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</si>
  <si>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</si>
  <si>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</si>
  <si>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</si>
  <si>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</si>
  <si>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</si>
  <si>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</si>
  <si>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</si>
  <si>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</si>
  <si>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</si>
  <si>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</si>
  <si>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</si>
  <si>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</si>
  <si>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</si>
  <si>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</si>
  <si>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</si>
  <si>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</si>
  <si>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</si>
  <si>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</si>
  <si>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</si>
  <si>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</si>
  <si>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</si>
  <si>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</si>
  <si>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</si>
  <si>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</si>
  <si>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</si>
  <si>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</si>
  <si>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</si>
  <si>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</si>
  <si>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</si>
  <si>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</si>
  <si>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</si>
  <si>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</si>
  <si>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</si>
  <si>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</si>
  <si>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</si>
  <si>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</si>
  <si>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</si>
  <si>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</si>
  <si>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</si>
  <si>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</si>
  <si>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</si>
  <si>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</si>
  <si>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</si>
  <si>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</si>
  <si>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</si>
  <si>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</si>
  <si>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</si>
  <si>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</si>
  <si>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</si>
  <si>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</si>
  <si>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</si>
  <si>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</si>
  <si>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</si>
  <si>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</si>
  <si>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</si>
  <si>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</si>
  <si>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</si>
  <si>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</si>
  <si>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</si>
  <si>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</si>
  <si>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</si>
  <si>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</si>
  <si>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</si>
  <si>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</si>
  <si>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</si>
  <si>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</si>
  <si>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</si>
  <si>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</si>
  <si>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</si>
  <si>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</si>
  <si>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</si>
  <si>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</si>
  <si>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</si>
  <si>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</si>
  <si>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</si>
  <si>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</si>
  <si>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</si>
  <si>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</si>
  <si>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</si>
  <si>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</si>
  <si>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</si>
  <si>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</si>
  <si>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</si>
  <si>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</si>
  <si>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</si>
  <si>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</si>
  <si>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</si>
  <si>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</si>
  <si>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</si>
  <si>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</si>
  <si>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</si>
  <si>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</si>
  <si>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</si>
  <si>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</si>
  <si>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</si>
  <si>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</si>
  <si>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</si>
  <si>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</si>
  <si>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</si>
  <si>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</si>
  <si>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</si>
  <si>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</si>
  <si>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</si>
  <si>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</si>
  <si>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</si>
  <si>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</si>
  <si>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</si>
  <si>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</si>
  <si>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</si>
  <si>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</si>
  <si>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</si>
  <si>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</si>
  <si>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</si>
  <si>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</si>
  <si>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</si>
  <si>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</si>
  <si>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</si>
  <si>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</si>
  <si>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</si>
  <si>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</si>
  <si>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</si>
  <si>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</si>
  <si>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</si>
  <si>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</si>
  <si>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</si>
  <si>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</si>
  <si>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</si>
  <si>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</si>
  <si>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</si>
  <si>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</si>
  <si>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</si>
  <si>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</si>
  <si>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</si>
  <si>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</si>
  <si>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</si>
  <si>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</si>
  <si>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</si>
  <si>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</si>
  <si>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</si>
  <si>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</si>
  <si>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</si>
  <si>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</si>
  <si>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</si>
  <si>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</si>
  <si>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</si>
  <si>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</si>
  <si>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</si>
  <si>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</si>
  <si>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</si>
  <si>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</si>
  <si>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</si>
  <si>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</si>
  <si>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</si>
  <si>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</si>
  <si>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</si>
  <si>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</si>
  <si>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</si>
  <si>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</si>
  <si>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</si>
  <si>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</si>
  <si>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</si>
  <si>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</si>
  <si>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</si>
  <si>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</si>
  <si>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</si>
  <si>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</si>
  <si>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</si>
  <si>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</si>
  <si>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</si>
  <si>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</si>
  <si>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</si>
  <si>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</si>
  <si>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</si>
  <si>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</si>
  <si>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</si>
  <si>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</si>
  <si>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</si>
  <si>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</si>
  <si>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</si>
  <si>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</si>
  <si>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</si>
  <si>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</si>
  <si>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</si>
  <si>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</si>
  <si>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</si>
  <si>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</si>
  <si>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</si>
  <si>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</si>
  <si>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</si>
  <si>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</si>
  <si>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</si>
  <si>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</si>
  <si>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</si>
  <si>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</si>
  <si>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</si>
  <si>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</si>
  <si>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</si>
  <si>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</si>
  <si>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</si>
  <si>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</si>
  <si>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</si>
  <si>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</si>
  <si>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</si>
  <si>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</si>
  <si>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</si>
  <si>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</si>
  <si>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</si>
  <si>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</si>
  <si>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</si>
  <si>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</si>
  <si>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</si>
  <si>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</si>
  <si>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</si>
  <si>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</si>
  <si>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</si>
  <si>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</si>
  <si>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</si>
  <si>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</si>
  <si>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</si>
  <si>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</si>
  <si>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</si>
  <si>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</si>
  <si>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</si>
  <si>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</si>
  <si>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</si>
  <si>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</si>
  <si>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</si>
  <si>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</si>
  <si>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</si>
  <si>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</si>
  <si>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</si>
  <si>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</si>
  <si>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</si>
  <si>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</si>
  <si>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</si>
  <si>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</si>
  <si>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</si>
  <si>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</si>
  <si>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</si>
  <si>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</si>
  <si>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</si>
  <si>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</si>
  <si>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</si>
  <si>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</si>
  <si>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</si>
  <si>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</si>
  <si>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</si>
  <si>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</si>
  <si>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</si>
  <si>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</si>
  <si>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</si>
  <si>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</si>
  <si>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</si>
  <si>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</si>
  <si>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</si>
  <si>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</si>
  <si>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</si>
  <si>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</si>
  <si>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</si>
  <si>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</si>
  <si>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</si>
  <si>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</si>
  <si>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</si>
  <si>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</si>
  <si>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</si>
  <si>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</si>
  <si>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</si>
  <si>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</si>
  <si>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</si>
  <si>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</si>
  <si>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</si>
  <si>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</si>
  <si>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</si>
  <si>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</si>
  <si>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</si>
  <si>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</si>
  <si>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</si>
  <si>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</si>
  <si>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</si>
  <si>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</si>
  <si>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</si>
  <si>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</si>
  <si>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</si>
  <si>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</si>
  <si>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</si>
  <si>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</si>
  <si>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</si>
  <si>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</si>
  <si>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</si>
  <si>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</si>
  <si>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</si>
  <si>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</si>
  <si>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</si>
  <si>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</si>
  <si>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</si>
  <si>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</si>
  <si>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</si>
  <si>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</si>
  <si>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</si>
  <si>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</si>
  <si>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</si>
  <si>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</si>
  <si>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</si>
  <si>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</si>
  <si>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</si>
  <si>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</si>
  <si>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</si>
  <si>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</si>
  <si>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</si>
  <si>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</si>
  <si>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</si>
  <si>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</si>
  <si>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</si>
  <si>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</si>
  <si>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</si>
  <si>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</si>
  <si>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</si>
  <si>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</si>
  <si>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</si>
  <si>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</si>
  <si>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</si>
  <si>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</si>
  <si>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</si>
  <si>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</si>
  <si>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</si>
  <si>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</si>
  <si>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</si>
  <si>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</si>
  <si>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</si>
  <si>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</si>
  <si>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</si>
  <si>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</si>
  <si>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</si>
  <si>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</si>
  <si>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</si>
  <si>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</si>
  <si>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</si>
  <si>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</si>
  <si>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</si>
  <si>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</si>
  <si>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</si>
  <si>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</si>
  <si>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</si>
  <si>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</si>
  <si>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</si>
  <si>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</si>
  <si>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</si>
  <si>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</si>
  <si>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</si>
  <si>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</si>
  <si>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</si>
  <si>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</si>
  <si>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</si>
  <si>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</si>
  <si>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</si>
  <si>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</si>
  <si>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</si>
  <si>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</si>
  <si>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</si>
  <si>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</si>
  <si>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</si>
  <si>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</si>
  <si>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</si>
  <si>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</si>
  <si>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</si>
  <si>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</si>
  <si>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</si>
  <si>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</si>
  <si>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</si>
  <si>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</si>
  <si>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</si>
  <si>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</si>
  <si>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</si>
  <si>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</si>
  <si>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</si>
  <si>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</si>
  <si>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</si>
  <si>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</si>
  <si>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</si>
  <si>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</si>
  <si>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</si>
  <si>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</si>
  <si>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</si>
  <si>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</si>
  <si>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</si>
  <si>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</si>
  <si>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</si>
  <si>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</si>
  <si>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</si>
  <si>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</si>
  <si>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</si>
  <si>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</si>
  <si>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</si>
  <si>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</si>
  <si>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</si>
  <si>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</si>
  <si>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</si>
  <si>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</si>
  <si>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</si>
  <si>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</si>
  <si>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</si>
  <si>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</si>
  <si>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</si>
  <si>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</si>
  <si>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</si>
  <si>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</si>
  <si>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</si>
  <si>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</si>
  <si>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</si>
  <si>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</si>
  <si>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</si>
  <si>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</si>
  <si>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</si>
  <si>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</si>
  <si>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</si>
  <si>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</si>
  <si>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</si>
  <si>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</si>
  <si>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</si>
  <si>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</si>
  <si>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</si>
  <si>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</si>
  <si>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</si>
  <si>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</si>
  <si>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</si>
  <si>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</si>
  <si>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</si>
  <si>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</si>
  <si>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</si>
  <si>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</si>
  <si>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</si>
  <si>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</si>
  <si>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</si>
  <si>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</si>
  <si>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</si>
  <si>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</si>
  <si>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</si>
  <si>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</si>
  <si>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</si>
  <si>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</si>
  <si>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</si>
  <si>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</si>
  <si>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</si>
  <si>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</si>
  <si>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</si>
  <si>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</si>
  <si>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</si>
  <si>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</si>
  <si>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</si>
  <si>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</si>
  <si>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</si>
  <si>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</si>
  <si>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</si>
  <si>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</si>
  <si>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</si>
  <si>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</si>
  <si>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</si>
  <si>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</si>
  <si>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</si>
  <si>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</si>
  <si>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</si>
  <si>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</si>
  <si>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</si>
  <si>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</si>
  <si>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</si>
  <si>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</si>
  <si>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</si>
  <si>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</si>
  <si>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</si>
  <si>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</si>
  <si>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</si>
  <si>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</si>
  <si>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</si>
  <si>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</si>
  <si>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</si>
  <si>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</si>
  <si>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</si>
  <si>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</si>
  <si>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</si>
  <si>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</si>
  <si>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</si>
  <si>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</si>
  <si>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</si>
  <si>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</si>
  <si>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</si>
  <si>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</si>
  <si>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</si>
  <si>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</si>
  <si>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</si>
  <si>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</si>
  <si>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</si>
  <si>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</si>
  <si>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</si>
  <si>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</si>
  <si>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</si>
  <si>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</si>
  <si>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</si>
  <si>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</si>
  <si>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</si>
  <si>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</si>
  <si>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</si>
  <si>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</si>
  <si>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</si>
  <si>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</si>
  <si>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</si>
  <si>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</si>
  <si>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</si>
  <si>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</si>
  <si>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</si>
  <si>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</si>
  <si>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</si>
  <si>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</si>
  <si>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</si>
  <si>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</si>
  <si>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</si>
  <si>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</si>
  <si>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</si>
  <si>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</si>
  <si>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</si>
  <si>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</si>
  <si>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</si>
  <si>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</si>
  <si>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</si>
  <si>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</si>
  <si>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</si>
  <si>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</si>
  <si>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</si>
  <si>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</si>
  <si>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</si>
  <si>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</si>
  <si>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</si>
  <si>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</si>
  <si>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</si>
  <si>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</si>
  <si>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</si>
  <si>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</si>
  <si>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</si>
  <si>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</si>
  <si>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</si>
  <si>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</si>
  <si>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</si>
  <si>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</si>
  <si>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</si>
  <si>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</si>
  <si>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</si>
  <si>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</si>
  <si>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</si>
  <si>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</si>
  <si>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</si>
  <si>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</si>
  <si>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</si>
  <si>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</si>
  <si>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</si>
  <si>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</si>
  <si>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</si>
  <si>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</si>
  <si>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</si>
  <si>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</si>
  <si>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</si>
  <si>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</si>
  <si>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</si>
  <si>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</si>
  <si>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</si>
  <si>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</si>
  <si>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</si>
  <si>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</si>
  <si>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</si>
  <si>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</si>
  <si>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</si>
  <si>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</si>
  <si>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</si>
  <si>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</si>
  <si>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</si>
  <si>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</si>
  <si>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</si>
  <si>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</si>
  <si>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</si>
  <si>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</si>
  <si>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</si>
  <si>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</si>
  <si>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</si>
  <si>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</si>
  <si>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</si>
  <si>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</si>
  <si>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</si>
  <si>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</si>
  <si>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</si>
  <si>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</si>
  <si>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</si>
  <si>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</si>
  <si>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</si>
  <si>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</si>
  <si>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</si>
  <si>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</si>
  <si>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</si>
  <si>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</si>
  <si>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</si>
  <si>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</si>
  <si>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</si>
  <si>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</si>
  <si>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</si>
  <si>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</si>
  <si>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</si>
  <si>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</si>
  <si>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</si>
  <si>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</si>
  <si>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</si>
  <si>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</si>
  <si>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</si>
  <si>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</si>
  <si>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</si>
  <si>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</si>
  <si>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</si>
  <si>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</si>
  <si>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</si>
  <si>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</si>
  <si>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</si>
  <si>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</si>
  <si>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</si>
  <si>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</si>
  <si>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</si>
  <si>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</si>
  <si>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</si>
  <si>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</si>
  <si>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</si>
  <si>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</si>
  <si>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</si>
  <si>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</si>
  <si>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</si>
  <si>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</si>
  <si>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</si>
  <si>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</si>
  <si>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</si>
  <si>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</si>
  <si>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</si>
  <si>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</si>
  <si>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</si>
  <si>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</si>
  <si>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</si>
  <si>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</si>
  <si>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</si>
  <si>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</si>
  <si>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</si>
  <si>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</si>
  <si>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</si>
  <si>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</si>
  <si>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</si>
  <si>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</si>
  <si>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</si>
  <si>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</si>
  <si>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</si>
  <si>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</si>
  <si>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</si>
  <si>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</si>
  <si>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</si>
  <si>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</si>
  <si>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</si>
  <si>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</si>
  <si>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</si>
  <si>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</si>
  <si>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</si>
  <si>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</si>
  <si>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</si>
  <si>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</si>
  <si>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</si>
  <si>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</si>
  <si>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</si>
  <si>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</si>
  <si>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</si>
  <si>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</si>
  <si>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</si>
  <si>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</si>
  <si>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</si>
  <si>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</si>
  <si>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</si>
  <si>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</si>
  <si>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</si>
  <si>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</si>
  <si>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</si>
  <si>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</si>
  <si>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</si>
  <si>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</si>
  <si>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</si>
  <si>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</si>
  <si>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</si>
  <si>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</si>
  <si>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</si>
  <si>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</si>
  <si>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</si>
  <si>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</si>
  <si>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</si>
  <si>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</si>
  <si>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</si>
  <si>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</si>
  <si>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</si>
  <si>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</si>
  <si>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</si>
  <si>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</si>
  <si>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</si>
  <si>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</si>
  <si>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</si>
  <si>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</si>
  <si>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</si>
  <si>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</si>
  <si>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</si>
  <si>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</si>
  <si>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</si>
  <si>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</si>
  <si>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</si>
  <si>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</si>
  <si>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</si>
  <si>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</si>
  <si>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</si>
  <si>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</si>
  <si>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</si>
  <si>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</si>
  <si>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</si>
  <si>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</si>
  <si>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</si>
  <si>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</si>
  <si>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</si>
  <si>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</si>
  <si>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</si>
  <si>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</si>
  <si>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</si>
  <si>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</si>
  <si>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</si>
  <si>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</si>
  <si>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</si>
  <si>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</si>
  <si>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</si>
  <si>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</si>
  <si>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</si>
  <si>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</si>
  <si>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</si>
  <si>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</si>
  <si>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</si>
  <si>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</si>
  <si>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</si>
  <si>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</si>
  <si>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</si>
  <si>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</si>
  <si>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</si>
  <si>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</si>
  <si>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</si>
  <si>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</si>
  <si>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</si>
  <si>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</si>
  <si>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</si>
  <si>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</si>
  <si>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</si>
  <si>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</si>
  <si>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</si>
  <si>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</si>
  <si>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</si>
  <si>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</si>
  <si>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</si>
  <si>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</si>
  <si>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</si>
  <si>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</si>
  <si>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</si>
  <si>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</si>
  <si>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</si>
  <si>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</si>
  <si>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</si>
  <si>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</si>
  <si>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</si>
  <si>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</si>
  <si>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</si>
  <si>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</si>
  <si>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</si>
  <si>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</si>
  <si>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</si>
  <si>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</si>
  <si>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</si>
  <si>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</si>
  <si>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</si>
  <si>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</si>
  <si>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</si>
  <si>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</si>
  <si>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</si>
  <si>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</si>
  <si>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</si>
  <si>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</si>
  <si>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</si>
  <si>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</si>
  <si>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</si>
  <si>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</si>
  <si>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</si>
  <si>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</si>
  <si>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</si>
  <si>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</si>
  <si>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</si>
  <si>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</si>
  <si>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</si>
  <si>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</si>
  <si>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</si>
  <si>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</si>
  <si>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</si>
  <si>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</si>
  <si>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</si>
  <si>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</si>
  <si>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</si>
  <si>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</si>
  <si>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</si>
  <si>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</si>
  <si>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</si>
  <si>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</si>
  <si>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</si>
  <si>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</si>
  <si>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</si>
  <si>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</si>
  <si>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</si>
  <si>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</si>
  <si>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</si>
  <si>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</si>
  <si>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</si>
  <si>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</si>
  <si>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</si>
  <si>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</si>
  <si>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</si>
  <si>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</si>
  <si>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</si>
  <si>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</si>
  <si>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</si>
  <si>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</si>
  <si>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</si>
  <si>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</si>
  <si>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</si>
  <si>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</si>
  <si>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</si>
  <si>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</si>
  <si>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</si>
  <si>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</si>
  <si>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</si>
  <si>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</si>
  <si>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</si>
  <si>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</si>
  <si>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</si>
  <si>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</si>
  <si>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</si>
  <si>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</si>
  <si>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</si>
  <si>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</si>
  <si>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</si>
  <si>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</si>
  <si>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</si>
  <si>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</si>
  <si>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</si>
  <si>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</si>
  <si>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</si>
  <si>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</si>
  <si>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</si>
  <si>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</si>
  <si>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</si>
  <si>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</si>
  <si>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</si>
  <si>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</si>
  <si>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</si>
  <si>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</si>
  <si>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</si>
  <si>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</si>
  <si>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</si>
  <si>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</si>
  <si>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</si>
  <si>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</si>
  <si>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</si>
  <si>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</si>
  <si>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</si>
  <si>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</si>
  <si>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</si>
  <si>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</si>
  <si>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</si>
  <si>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</si>
  <si>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</si>
  <si>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</si>
  <si>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</si>
  <si>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</si>
  <si>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</si>
  <si>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</si>
  <si>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</si>
  <si>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</si>
  <si>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</si>
  <si>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</si>
  <si>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</si>
  <si>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</si>
  <si>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</si>
  <si>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</si>
  <si>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</si>
  <si>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</si>
  <si>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</si>
  <si>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</si>
  <si>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</si>
  <si>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</si>
  <si>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</si>
  <si>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</si>
  <si>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</si>
  <si>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</si>
  <si>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</si>
  <si>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</si>
  <si>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</si>
  <si>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</si>
  <si>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</si>
  <si>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</si>
  <si>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</si>
  <si>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</si>
  <si>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</si>
  <si>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</si>
  <si>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</si>
  <si>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</si>
  <si>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</si>
  <si>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</si>
  <si>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</si>
  <si>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</si>
  <si>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</si>
  <si>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</si>
  <si>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</si>
  <si>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</si>
  <si>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</si>
  <si>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</si>
  <si>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</si>
  <si>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</si>
  <si>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</si>
  <si>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</si>
  <si>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</si>
  <si>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</si>
  <si>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</si>
  <si>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</si>
  <si>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</si>
  <si>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</si>
  <si>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</si>
  <si>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</si>
  <si>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</si>
  <si>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</si>
  <si>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</si>
  <si>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</si>
  <si>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</si>
  <si>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</si>
  <si>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</si>
  <si>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</si>
  <si>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</si>
  <si>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</si>
  <si>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</si>
  <si>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</si>
  <si>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</si>
  <si>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</si>
  <si>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</si>
  <si>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</si>
  <si>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</si>
  <si>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</si>
  <si>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</si>
  <si>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</si>
  <si>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</si>
  <si>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</si>
  <si>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</si>
  <si>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</si>
  <si>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</si>
  <si>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</si>
  <si>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</si>
  <si>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</si>
  <si>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</si>
  <si>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</si>
  <si>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</si>
  <si>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</si>
  <si>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</si>
  <si>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</si>
  <si>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</si>
  <si>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</si>
  <si>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</si>
  <si>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</si>
  <si>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</si>
  <si>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</si>
  <si>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</si>
  <si>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</si>
  <si>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</si>
  <si>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</si>
  <si>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</si>
  <si>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</si>
  <si>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</si>
  <si>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</si>
  <si>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</si>
  <si>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</si>
  <si>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</si>
  <si>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</si>
  <si>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</si>
  <si>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</si>
  <si>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</si>
  <si>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</si>
  <si>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</si>
  <si>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</si>
  <si>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</si>
  <si>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</si>
  <si>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</si>
  <si>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</si>
  <si>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</si>
  <si>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</si>
  <si>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</si>
  <si>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</si>
  <si>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</si>
  <si>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</si>
  <si>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</si>
  <si>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</si>
  <si>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</si>
  <si>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</si>
  <si>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</si>
  <si>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</si>
  <si>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</si>
  <si>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</si>
  <si>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</si>
  <si>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</si>
  <si>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</si>
  <si>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</si>
  <si>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</si>
  <si>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</si>
  <si>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</si>
  <si>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</si>
  <si>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</si>
  <si>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</si>
  <si>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</si>
  <si>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</si>
  <si>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</si>
  <si>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</si>
  <si>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</si>
  <si>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</si>
  <si>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</si>
  <si>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</si>
  <si>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</si>
  <si>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</si>
  <si>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</si>
  <si>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</si>
  <si>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</si>
  <si>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</si>
  <si>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</si>
  <si>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</si>
  <si>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</si>
  <si>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</si>
  <si>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</si>
  <si>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</si>
  <si>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</si>
  <si>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</si>
  <si>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</si>
  <si>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</si>
  <si>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</si>
  <si>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</si>
  <si>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</si>
  <si>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</si>
  <si>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</si>
  <si>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</si>
  <si>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</si>
  <si>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</si>
  <si>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</si>
  <si>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</si>
  <si>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</si>
  <si>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</si>
  <si>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</si>
  <si>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</si>
  <si>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</si>
  <si>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</si>
  <si>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</si>
  <si>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</si>
  <si>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</si>
  <si>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</si>
  <si>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</si>
  <si>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</si>
  <si>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</si>
  <si>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</si>
  <si>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</si>
  <si>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</si>
  <si>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</si>
  <si>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</si>
  <si>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</si>
  <si>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</si>
  <si>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</si>
  <si>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</si>
  <si>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</si>
  <si>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</si>
  <si>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</si>
  <si>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</si>
  <si>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</si>
  <si>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</si>
  <si>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</si>
  <si>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</si>
  <si>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</si>
  <si>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</si>
  <si>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</si>
  <si>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</si>
  <si>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</si>
  <si>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</si>
  <si>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</si>
  <si>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</si>
  <si>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</si>
  <si>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</si>
  <si>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</si>
  <si>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</si>
  <si>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</si>
  <si>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</si>
  <si>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</si>
  <si>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</si>
  <si>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</si>
  <si>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</si>
  <si>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</si>
  <si>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</si>
  <si>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</si>
  <si>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</si>
  <si>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</si>
  <si>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</si>
  <si>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</si>
  <si>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</si>
  <si>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</si>
  <si>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</si>
  <si>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</si>
  <si>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</si>
  <si>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</si>
  <si>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</si>
  <si>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</si>
  <si>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</si>
  <si>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</si>
  <si>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</si>
  <si>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</si>
  <si>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</si>
  <si>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</si>
  <si>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</si>
  <si>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</si>
  <si>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</si>
  <si>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</si>
  <si>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</si>
  <si>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</si>
  <si>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</si>
  <si>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</si>
  <si>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</si>
  <si>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</si>
  <si>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</si>
  <si>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</si>
  <si>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</si>
  <si>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</si>
  <si>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</si>
  <si>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</si>
  <si>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</si>
  <si>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</si>
  <si>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</si>
  <si>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</si>
  <si>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</si>
  <si>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</si>
  <si>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</si>
  <si>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</si>
  <si>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</si>
  <si>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</si>
  <si>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</si>
  <si>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</si>
  <si>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</si>
  <si>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</si>
  <si>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</si>
  <si>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</si>
  <si>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</si>
  <si>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</si>
  <si>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</si>
  <si>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</si>
  <si>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</si>
  <si>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</si>
  <si>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</si>
  <si>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</si>
  <si>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</si>
  <si>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</si>
  <si>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</si>
  <si>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</si>
  <si>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</si>
  <si>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</si>
  <si>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</si>
  <si>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</si>
  <si>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</si>
  <si>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</si>
  <si>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</si>
  <si>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</si>
  <si>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</si>
  <si>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</si>
  <si>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</si>
  <si>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</si>
  <si>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</si>
  <si>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</si>
  <si>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</si>
  <si>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</si>
  <si>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</si>
  <si>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</si>
  <si>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</si>
  <si>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</si>
  <si>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</si>
  <si>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</si>
  <si>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</si>
  <si>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</si>
  <si>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</si>
  <si>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</si>
  <si>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</si>
  <si>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</si>
  <si>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</si>
  <si>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</si>
  <si>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</si>
  <si>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</si>
  <si>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</si>
  <si>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</si>
  <si>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</si>
  <si>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</si>
  <si>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</si>
  <si>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</si>
  <si>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</si>
  <si>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</si>
  <si>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</si>
  <si>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</si>
  <si>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</si>
  <si>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</si>
  <si>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</si>
  <si>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</si>
  <si>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</si>
  <si>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</si>
  <si>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</si>
  <si>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</si>
  <si>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</si>
  <si>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</si>
  <si>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</si>
  <si>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</si>
  <si>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</si>
  <si>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</si>
  <si>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</si>
  <si>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</si>
  <si>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</si>
  <si>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</si>
  <si>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</si>
  <si>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</si>
  <si>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</si>
  <si>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</si>
  <si>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</si>
  <si>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</si>
  <si>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</si>
  <si>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</si>
  <si>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</si>
  <si>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</si>
  <si>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</si>
  <si>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</si>
  <si>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</si>
  <si>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</si>
  <si>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</si>
  <si>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</si>
  <si>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</si>
  <si>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</si>
  <si>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</si>
  <si>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</si>
  <si>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</si>
  <si>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</si>
  <si>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</si>
  <si>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</si>
  <si>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</si>
  <si>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</si>
  <si>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</si>
  <si>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</si>
  <si>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</si>
  <si>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</si>
  <si>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</si>
  <si>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</si>
  <si>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</si>
  <si>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</si>
  <si>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</si>
  <si>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</si>
  <si>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</si>
  <si>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</si>
  <si>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</si>
  <si>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</si>
  <si>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</si>
  <si>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</si>
  <si>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</si>
  <si>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</si>
  <si>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</si>
  <si>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</si>
  <si>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</si>
  <si>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</si>
  <si>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</si>
  <si>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</si>
  <si>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</si>
  <si>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</si>
  <si>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</si>
  <si>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</si>
  <si>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</si>
  <si>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</si>
  <si>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</si>
  <si>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</si>
  <si>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</si>
  <si>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</si>
  <si>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</si>
  <si>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</si>
  <si>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</si>
  <si>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</si>
  <si>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</si>
  <si>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</si>
  <si>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</si>
  <si>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</si>
  <si>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</si>
  <si>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</si>
  <si>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</si>
  <si>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</si>
  <si>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</si>
  <si>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</si>
  <si>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</si>
  <si>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</si>
  <si>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</si>
  <si>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</si>
  <si>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</si>
  <si>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</si>
  <si>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</si>
  <si>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</si>
  <si>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</si>
  <si>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</si>
  <si>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</si>
  <si>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</si>
  <si>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</si>
  <si>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</si>
  <si>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</si>
  <si>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</si>
  <si>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</si>
  <si>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</si>
  <si>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</si>
  <si>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</si>
  <si>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</si>
  <si>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</si>
  <si>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</si>
  <si>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</si>
  <si>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</si>
  <si>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</si>
  <si>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</si>
  <si>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</si>
  <si>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</si>
  <si>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</si>
  <si>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</si>
  <si>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</si>
  <si>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</si>
  <si>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</si>
  <si>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</si>
  <si>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</si>
  <si>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</si>
  <si>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</si>
  <si>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</si>
  <si>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</si>
  <si>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</si>
  <si>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</si>
  <si>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</si>
  <si>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</si>
  <si>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</si>
  <si>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</si>
  <si>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</si>
  <si>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</si>
  <si>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</si>
  <si>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</si>
  <si>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</si>
  <si>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</si>
  <si>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</si>
  <si>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</si>
  <si>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</si>
  <si>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</si>
  <si>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</si>
  <si>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</si>
  <si>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</si>
  <si>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</si>
  <si>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</si>
  <si>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</si>
  <si>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</si>
  <si>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</si>
  <si>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</si>
  <si>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</si>
  <si>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</si>
  <si>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</si>
  <si>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</si>
  <si>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</si>
  <si>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</si>
  <si>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</si>
  <si>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</si>
  <si>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</si>
  <si>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</si>
  <si>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</si>
  <si>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</si>
  <si>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</si>
  <si>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</si>
  <si>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</si>
  <si>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</si>
  <si>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</si>
  <si>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</si>
  <si>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</si>
  <si>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</si>
  <si>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</si>
  <si>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</si>
  <si>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</si>
  <si>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</si>
  <si>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</si>
  <si>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</si>
  <si>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</si>
  <si>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</si>
  <si>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</si>
  <si>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</si>
  <si>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</si>
  <si>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</si>
  <si>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</si>
  <si>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</si>
  <si>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</si>
  <si>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</si>
  <si>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</si>
  <si>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</si>
  <si>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</si>
  <si>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</si>
  <si>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</si>
  <si>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</si>
  <si>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</si>
  <si>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</si>
  <si>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</si>
  <si>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</si>
  <si>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</si>
  <si>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</si>
  <si>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</si>
  <si>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</si>
  <si>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</si>
  <si>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</si>
  <si>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</si>
  <si>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</si>
  <si>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</si>
  <si>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</si>
  <si>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</si>
  <si>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</si>
  <si>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</si>
  <si>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</si>
  <si>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</si>
  <si>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</si>
  <si>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</si>
  <si>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</si>
  <si>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</si>
  <si>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</si>
  <si>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</si>
  <si>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</si>
  <si>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</si>
  <si>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</si>
  <si>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</si>
  <si>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</si>
  <si>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</si>
  <si>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</si>
  <si>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</si>
  <si>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</si>
  <si>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</si>
  <si>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</si>
  <si>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</si>
  <si>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</si>
  <si>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</si>
  <si>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</si>
  <si>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</si>
  <si>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</si>
  <si>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</si>
  <si>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</si>
  <si>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</si>
  <si>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</si>
  <si>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</si>
  <si>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</si>
  <si>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</si>
  <si>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</si>
  <si>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</si>
  <si>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</si>
  <si>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</si>
  <si>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</si>
  <si>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</si>
  <si>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</si>
  <si>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</si>
  <si>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</si>
  <si>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</si>
  <si>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</si>
  <si>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</si>
  <si>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</si>
  <si>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</si>
  <si>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</si>
  <si>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</si>
  <si>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</si>
  <si>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</si>
  <si>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</si>
  <si>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</si>
  <si>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</si>
  <si>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</si>
  <si>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</si>
  <si>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</si>
  <si>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</si>
  <si>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</si>
  <si>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</si>
  <si>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</si>
  <si>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</si>
  <si>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</si>
  <si>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</si>
  <si>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</si>
  <si>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</si>
  <si>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</si>
  <si>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</si>
  <si>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</si>
  <si>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</si>
  <si>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</si>
  <si>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</si>
  <si>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</si>
  <si>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</si>
  <si>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</si>
  <si>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</si>
  <si>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</si>
  <si>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</si>
  <si>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</si>
  <si>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</si>
  <si>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</si>
  <si>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</si>
  <si>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</si>
  <si>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</si>
  <si>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</si>
  <si>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</si>
  <si>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</si>
  <si>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</si>
  <si>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</si>
  <si>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</si>
  <si>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</si>
  <si>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</si>
  <si>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</si>
  <si>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</si>
  <si>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</si>
  <si>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</si>
  <si>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</si>
  <si>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</si>
  <si>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</si>
  <si>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</si>
  <si>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</si>
  <si>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</si>
  <si>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</si>
  <si>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</si>
  <si>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</si>
  <si>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</si>
  <si>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</si>
  <si>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</si>
  <si>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</si>
  <si>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</si>
  <si>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</si>
  <si>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</si>
  <si>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</si>
  <si>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</si>
  <si>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</si>
  <si>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</si>
  <si>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</si>
  <si>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</si>
  <si>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</si>
  <si>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</si>
  <si>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</si>
  <si>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</si>
  <si>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</si>
  <si>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</si>
  <si>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</si>
  <si>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</si>
  <si>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</si>
  <si>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</si>
  <si>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</si>
  <si>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</si>
  <si>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</si>
  <si>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</si>
  <si>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</si>
  <si>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</si>
  <si>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</si>
  <si>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</si>
  <si>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</si>
  <si>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</si>
  <si>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</si>
  <si>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</si>
  <si>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</si>
  <si>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</si>
  <si>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</si>
  <si>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</si>
  <si>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</si>
  <si>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</si>
  <si>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</si>
  <si>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</si>
  <si>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</si>
  <si>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</si>
  <si>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</si>
  <si>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</si>
  <si>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</si>
  <si>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</si>
  <si>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</si>
  <si>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</si>
  <si>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</si>
  <si>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</si>
  <si>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</si>
  <si>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</si>
  <si>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</si>
  <si>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</si>
  <si>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</si>
  <si>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</si>
  <si>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</si>
  <si>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</si>
  <si>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</si>
  <si>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</si>
  <si>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</si>
  <si>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</si>
  <si>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</si>
  <si>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</si>
  <si>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</si>
  <si>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</si>
  <si>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</si>
  <si>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</si>
  <si>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</si>
  <si>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</si>
  <si>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</si>
  <si>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</si>
  <si>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</si>
  <si>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</si>
  <si>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</si>
  <si>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</si>
  <si>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</si>
  <si>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</si>
  <si>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</si>
  <si>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</si>
  <si>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</si>
  <si>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</si>
  <si>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</si>
  <si>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</si>
  <si>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</si>
  <si>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</si>
  <si>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</si>
  <si>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</si>
  <si>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</si>
  <si>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</si>
  <si>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</si>
  <si>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</si>
  <si>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</si>
  <si>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</si>
  <si>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</si>
  <si>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</si>
  <si>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</si>
  <si>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</si>
  <si>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</si>
  <si>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</si>
  <si>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</si>
  <si>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</si>
  <si>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</si>
  <si>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</si>
  <si>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</si>
  <si>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</si>
  <si>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</si>
  <si>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</si>
  <si>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</si>
  <si>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</si>
  <si>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</si>
  <si>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</si>
  <si>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</si>
  <si>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</si>
  <si>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</si>
  <si>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</si>
  <si>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</si>
  <si>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</si>
  <si>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</si>
  <si>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</si>
  <si>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</si>
  <si>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</si>
  <si>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</si>
  <si>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</si>
  <si>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</si>
  <si>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</si>
  <si>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</si>
  <si>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</si>
  <si>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</si>
  <si>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</si>
  <si>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</si>
  <si>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</si>
  <si>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</si>
  <si>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</si>
  <si>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</si>
  <si>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</si>
  <si>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</si>
  <si>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</si>
  <si>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</si>
  <si>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</si>
  <si>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</si>
  <si>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</si>
  <si>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</si>
  <si>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</si>
  <si>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</si>
  <si>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</si>
  <si>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</si>
  <si>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</si>
  <si>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</si>
  <si>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</si>
  <si>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</si>
  <si>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</si>
  <si>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</si>
  <si>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</si>
  <si>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</si>
  <si>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</si>
  <si>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</si>
  <si>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</si>
  <si>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</si>
  <si>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</si>
  <si>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</si>
  <si>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</si>
  <si>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</si>
  <si>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</si>
  <si>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</si>
  <si>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</si>
  <si>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</si>
  <si>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</si>
  <si>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</si>
  <si>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</si>
  <si>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</si>
  <si>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</si>
  <si>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</si>
  <si>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</si>
  <si>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</si>
  <si>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</si>
  <si>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</si>
  <si>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</si>
  <si>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</si>
  <si>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</si>
  <si>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</si>
  <si>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</si>
  <si>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</si>
  <si>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</si>
  <si>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</si>
  <si>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</si>
  <si>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</si>
  <si>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</si>
  <si>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</si>
  <si>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</si>
  <si>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</si>
  <si>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</si>
  <si>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</si>
  <si>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</si>
  <si>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</si>
  <si>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</si>
  <si>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</si>
  <si>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</si>
  <si>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</si>
  <si>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</si>
  <si>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</si>
  <si>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</si>
  <si>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</si>
  <si>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</si>
  <si>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</si>
  <si>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</si>
  <si>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</si>
  <si>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</si>
  <si>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</si>
  <si>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</si>
  <si>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</si>
  <si>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</si>
  <si>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</si>
  <si>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</si>
  <si>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</si>
  <si>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</si>
  <si>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</si>
  <si>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</si>
  <si>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</si>
  <si>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</si>
  <si>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</si>
  <si>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</si>
  <si>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</si>
  <si>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</si>
  <si>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</si>
  <si>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</si>
  <si>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</si>
  <si>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</si>
  <si>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</si>
  <si>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</si>
  <si>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</si>
  <si>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</si>
  <si>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</si>
  <si>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</si>
  <si>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</si>
  <si>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</si>
  <si>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</si>
  <si>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</si>
  <si>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</si>
  <si>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</si>
  <si>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</si>
  <si>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</si>
  <si>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</si>
  <si>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</si>
  <si>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</si>
  <si>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</si>
  <si>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</si>
  <si>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</si>
  <si>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</si>
  <si>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</si>
  <si>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</si>
  <si>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</si>
  <si>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</si>
  <si>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</si>
  <si>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</si>
  <si>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</si>
  <si>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</si>
  <si>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</si>
  <si>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</si>
  <si>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</si>
  <si>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</si>
  <si>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</si>
  <si>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</si>
  <si>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</si>
  <si>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</si>
  <si>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</si>
  <si>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</si>
  <si>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</si>
  <si>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</si>
  <si>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</si>
  <si>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</si>
  <si>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</si>
  <si>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</si>
  <si>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</si>
  <si>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</si>
  <si>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</si>
  <si>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</si>
  <si>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</si>
  <si>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</si>
  <si>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</si>
  <si>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</si>
  <si>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</si>
  <si>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</si>
  <si>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</si>
  <si>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</si>
  <si>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</si>
  <si>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</si>
  <si>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</si>
  <si>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</si>
  <si>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</si>
  <si>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</si>
  <si>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</si>
  <si>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</si>
  <si>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</si>
  <si>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</si>
  <si>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</si>
  <si>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</si>
  <si>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</si>
  <si>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</si>
  <si>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</si>
  <si>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</si>
  <si>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</si>
  <si>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</si>
  <si>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</si>
  <si>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</si>
  <si>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</si>
  <si>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</si>
  <si>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</si>
  <si>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</si>
  <si>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</si>
  <si>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</si>
  <si>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</si>
  <si>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</si>
  <si>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</si>
  <si>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</si>
  <si>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</si>
  <si>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</si>
  <si>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</si>
  <si>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</si>
  <si>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</si>
  <si>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</si>
  <si>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</si>
  <si>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</si>
  <si>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</si>
  <si>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</si>
  <si>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</si>
  <si>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</si>
  <si>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</si>
  <si>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</si>
  <si>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</si>
  <si>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</si>
  <si>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</si>
  <si>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</si>
  <si>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</si>
  <si>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</si>
  <si>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</si>
  <si>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</si>
  <si>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</si>
  <si>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</si>
  <si>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</si>
  <si>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</si>
  <si>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</si>
  <si>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</si>
  <si>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</si>
  <si>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</si>
  <si>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</si>
  <si>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</si>
  <si>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</si>
  <si>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</si>
  <si>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</si>
  <si>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</si>
  <si>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</si>
  <si>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</si>
  <si>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</si>
  <si>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</si>
  <si>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</si>
  <si>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</si>
  <si>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</si>
  <si>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</si>
  <si>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</si>
  <si>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</si>
  <si>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</si>
  <si>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</si>
  <si>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</si>
  <si>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</si>
  <si>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</si>
  <si>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</si>
  <si>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</si>
  <si>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</si>
  <si>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</si>
  <si>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</si>
  <si>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</si>
  <si>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</si>
  <si>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</si>
  <si>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</si>
  <si>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</si>
  <si>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</si>
  <si>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</si>
  <si>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</si>
  <si>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</si>
  <si>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</si>
  <si>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</si>
  <si>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</si>
  <si>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</si>
  <si>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</si>
  <si>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</si>
  <si>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</si>
  <si>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</si>
  <si>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</si>
  <si>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</si>
  <si>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</si>
  <si>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</si>
  <si>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</si>
  <si>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</si>
  <si>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</si>
  <si>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</si>
  <si>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</si>
  <si>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</si>
  <si>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</si>
  <si>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</si>
  <si>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</si>
  <si>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</si>
  <si>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</si>
  <si>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</si>
  <si>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</si>
  <si>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</si>
  <si>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</si>
  <si>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</si>
  <si>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</si>
  <si>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</si>
  <si>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</si>
  <si>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</si>
  <si>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</si>
  <si>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</si>
  <si>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</si>
  <si>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</si>
  <si>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</si>
  <si>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</si>
  <si>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</si>
  <si>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</si>
  <si>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</si>
  <si>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</si>
  <si>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</si>
  <si>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</si>
  <si>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</si>
  <si>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</si>
  <si>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</si>
  <si>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</si>
  <si>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</si>
  <si>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</si>
  <si>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</si>
  <si>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</si>
  <si>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</si>
  <si>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</si>
  <si>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</si>
  <si>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</si>
  <si>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</si>
  <si>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</si>
  <si>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</si>
  <si>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</si>
  <si>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</si>
  <si>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</si>
  <si>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</si>
  <si>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</si>
  <si>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</si>
  <si>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</si>
  <si>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</si>
  <si>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</si>
  <si>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</si>
  <si>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</si>
  <si>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</si>
  <si>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</si>
  <si>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</si>
  <si>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</si>
  <si>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</si>
  <si>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</si>
  <si>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</si>
  <si>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</si>
  <si>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</si>
  <si>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</si>
  <si>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</si>
  <si>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</si>
  <si>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</si>
  <si>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</si>
  <si>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</si>
  <si>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</si>
  <si>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</si>
  <si>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</si>
  <si>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</si>
  <si>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</si>
  <si>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</si>
  <si>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</si>
  <si>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</si>
  <si>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</si>
  <si>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</si>
  <si>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</si>
  <si>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</si>
  <si>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</si>
  <si>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</si>
  <si>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</si>
  <si>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</si>
  <si>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</si>
  <si>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</si>
  <si>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</si>
  <si>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</si>
  <si>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</si>
  <si>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</si>
  <si>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</si>
  <si>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</si>
  <si>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</si>
  <si>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</si>
  <si>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</si>
  <si>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</si>
  <si>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</si>
  <si>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</si>
  <si>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</si>
  <si>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</si>
  <si>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</si>
  <si>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</si>
  <si>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</si>
  <si>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</si>
  <si>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</si>
  <si>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</si>
  <si>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</si>
  <si>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</si>
  <si>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</si>
  <si>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</si>
  <si>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</si>
  <si>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</si>
  <si>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</si>
  <si>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</si>
  <si>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</si>
  <si>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</si>
  <si>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</si>
  <si>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</si>
  <si>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</si>
  <si>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</si>
  <si>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</si>
  <si>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</si>
  <si>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</si>
  <si>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</si>
  <si>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</si>
  <si>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</si>
  <si>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</si>
  <si>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</si>
  <si>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</si>
  <si>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</si>
  <si>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</si>
  <si>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</si>
  <si>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</si>
  <si>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</si>
  <si>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</si>
  <si>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</si>
  <si>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</si>
  <si>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</si>
  <si>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</si>
  <si>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</si>
  <si>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</si>
  <si>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</si>
  <si>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</si>
  <si>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</si>
  <si>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</si>
  <si>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</si>
  <si>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</si>
  <si>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</si>
  <si>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</si>
  <si>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</si>
  <si>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</si>
  <si>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</si>
  <si>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</si>
  <si>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</si>
  <si>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</si>
  <si>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</si>
  <si>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</si>
  <si>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</si>
  <si>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</si>
  <si>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</si>
  <si>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</si>
  <si>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</si>
  <si>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</si>
  <si>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</si>
  <si>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</si>
  <si>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</si>
  <si>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</si>
  <si>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</si>
  <si>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</si>
  <si>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</si>
  <si>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</si>
  <si>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</si>
  <si>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</si>
  <si>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</si>
  <si>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</si>
  <si>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</si>
  <si>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</si>
  <si>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</si>
  <si>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</si>
  <si>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</si>
  <si>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</si>
  <si>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</si>
  <si>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</si>
  <si>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</si>
  <si>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</si>
  <si>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</si>
  <si>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</si>
  <si>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</si>
  <si>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</si>
  <si>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</si>
  <si>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</si>
  <si>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</si>
  <si>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</si>
  <si>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</si>
  <si>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</si>
  <si>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</si>
  <si>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</si>
  <si>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</si>
  <si>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</si>
  <si>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</si>
  <si>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</si>
  <si>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</si>
  <si>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</si>
  <si>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</si>
  <si>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</si>
  <si>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</si>
  <si>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</si>
  <si>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</si>
  <si>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</si>
  <si>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</si>
  <si>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</si>
  <si>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</si>
  <si>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</si>
  <si>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</si>
  <si>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</si>
  <si>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</si>
  <si>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</si>
  <si>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</si>
  <si>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</si>
  <si>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</si>
  <si>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</si>
  <si>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</si>
  <si>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</si>
  <si>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</si>
  <si>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</si>
  <si>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</si>
  <si>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</si>
  <si>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</si>
  <si>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</si>
  <si>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</si>
  <si>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</si>
  <si>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</si>
  <si>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</si>
  <si>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</si>
  <si>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</si>
  <si>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</si>
  <si>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</si>
  <si>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</si>
  <si>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</si>
  <si>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</si>
  <si>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</si>
  <si>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</si>
  <si>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</si>
  <si>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</si>
  <si>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</si>
  <si>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</si>
  <si>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</si>
  <si>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</si>
  <si>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</si>
  <si>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</si>
  <si>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</si>
  <si>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</si>
  <si>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</si>
  <si>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</si>
  <si>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</si>
  <si>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</si>
  <si>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</si>
  <si>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</si>
  <si>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</si>
  <si>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</si>
  <si>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</si>
  <si>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</si>
  <si>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</si>
  <si>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</si>
  <si>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</si>
  <si>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</si>
  <si>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</si>
  <si>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</si>
  <si>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</si>
  <si>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</si>
  <si>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</si>
  <si>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</si>
  <si>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</si>
  <si>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</si>
  <si>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</si>
  <si>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</si>
  <si>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</si>
  <si>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</si>
  <si>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</si>
  <si>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</si>
  <si>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</si>
  <si>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</si>
  <si>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</si>
  <si>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</si>
  <si>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</si>
  <si>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</si>
  <si>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</si>
  <si>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</si>
  <si>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</si>
  <si>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</si>
  <si>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</si>
  <si>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</si>
  <si>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</si>
  <si>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</si>
  <si>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</si>
  <si>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</si>
  <si>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</si>
  <si>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</si>
  <si>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</si>
  <si>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</si>
  <si>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</si>
  <si>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</si>
  <si>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</si>
  <si>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</si>
  <si>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</si>
  <si>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</si>
  <si>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</si>
  <si>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</si>
  <si>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</si>
  <si>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</si>
  <si>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</si>
  <si>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</si>
  <si>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</si>
  <si>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</si>
  <si>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</si>
  <si>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</si>
  <si>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</si>
  <si>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</si>
  <si>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</si>
  <si>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</si>
  <si>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</si>
  <si>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</si>
  <si>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</si>
  <si>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</si>
  <si>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</si>
  <si>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</si>
  <si>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</si>
  <si>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</si>
  <si>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</si>
  <si>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</si>
  <si>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</si>
  <si>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</si>
  <si>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</si>
  <si>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</si>
  <si>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</si>
  <si>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</si>
  <si>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</si>
  <si>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</si>
  <si>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</si>
  <si>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</si>
  <si>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</si>
  <si>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</si>
  <si>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</si>
  <si>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</si>
  <si>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</si>
  <si>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</si>
  <si>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</si>
  <si>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</si>
  <si>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</si>
  <si>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</si>
  <si>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</si>
  <si>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</si>
  <si>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</si>
  <si>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</si>
  <si>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</si>
  <si>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</si>
  <si>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</si>
  <si>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</si>
  <si>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</si>
  <si>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</si>
  <si>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</si>
  <si>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</si>
  <si>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</si>
  <si>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</si>
  <si>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</si>
  <si>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</si>
  <si>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</si>
  <si>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</si>
  <si>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</si>
  <si>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</si>
  <si>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</si>
  <si>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</si>
  <si>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</si>
  <si>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</si>
  <si>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</si>
  <si>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</si>
  <si>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</si>
  <si>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</si>
  <si>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</si>
  <si>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</si>
  <si>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</si>
  <si>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</si>
  <si>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</si>
  <si>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</si>
  <si>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</si>
  <si>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</si>
  <si>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</si>
  <si>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</si>
  <si>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</si>
  <si>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</si>
  <si>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</si>
  <si>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</si>
  <si>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</si>
  <si>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</si>
  <si>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</si>
  <si>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</si>
  <si>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</si>
  <si>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</si>
  <si>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</si>
  <si>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</si>
  <si>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</si>
  <si>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</si>
  <si>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</si>
  <si>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</si>
  <si>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</si>
  <si>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</si>
  <si>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</si>
  <si>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</si>
  <si>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</si>
  <si>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</si>
  <si>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</si>
  <si>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</si>
  <si>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</si>
  <si>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</si>
  <si>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</si>
  <si>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</si>
  <si>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</si>
  <si>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</si>
  <si>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</si>
  <si>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</si>
  <si>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</si>
  <si>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</si>
  <si>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</si>
  <si>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</si>
  <si>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</si>
  <si>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</si>
  <si>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</si>
  <si>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</si>
  <si>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</si>
  <si>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</si>
  <si>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</si>
  <si>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</si>
  <si>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</si>
  <si>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</si>
  <si>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</si>
  <si>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</si>
  <si>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</si>
  <si>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</si>
  <si>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</si>
  <si>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</si>
  <si>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</si>
  <si>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</si>
  <si>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</si>
  <si>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</si>
  <si>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</si>
  <si>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</si>
  <si>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</si>
  <si>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</si>
  <si>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</si>
  <si>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</si>
  <si>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</si>
  <si>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</si>
  <si>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</si>
  <si>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</si>
  <si>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</si>
  <si>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</si>
  <si>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</si>
  <si>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</si>
  <si>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</si>
  <si>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</si>
  <si>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</si>
  <si>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</si>
  <si>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</si>
  <si>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</si>
  <si>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</si>
  <si>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</si>
  <si>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</si>
  <si>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</si>
  <si>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</si>
  <si>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</si>
  <si>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</si>
  <si>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</si>
  <si>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</si>
  <si>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</si>
  <si>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</si>
  <si>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</si>
  <si>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</si>
  <si>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</si>
  <si>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</si>
  <si>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</si>
  <si>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</si>
  <si>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</si>
  <si>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</si>
  <si>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</si>
  <si>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</si>
  <si>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</si>
  <si>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</si>
  <si>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</si>
  <si>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</si>
  <si>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</si>
  <si>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</si>
  <si>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</si>
  <si>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</si>
  <si>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</si>
  <si>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</si>
  <si>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</si>
  <si>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</si>
  <si>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</si>
  <si>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</si>
  <si>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</si>
  <si>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</si>
  <si>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</si>
  <si>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</si>
  <si>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</si>
  <si>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</si>
  <si>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</si>
  <si>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</si>
  <si>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</si>
  <si>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</si>
  <si>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</si>
  <si>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</si>
  <si>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</si>
  <si>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</si>
  <si>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</si>
  <si>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</si>
  <si>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</si>
  <si>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</si>
  <si>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</si>
  <si>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</si>
  <si>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</si>
  <si>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</si>
  <si>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</si>
  <si>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</si>
  <si>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</si>
  <si>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</si>
  <si>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</si>
  <si>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</si>
  <si>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</si>
  <si>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</si>
  <si>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</si>
  <si>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</si>
  <si>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</si>
  <si>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</si>
  <si>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</si>
  <si>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</si>
  <si>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</si>
  <si>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</si>
  <si>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</si>
  <si>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</si>
  <si>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</si>
  <si>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</si>
  <si>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</si>
  <si>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</si>
  <si>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</si>
  <si>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</si>
  <si>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</si>
  <si>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</si>
  <si>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</si>
  <si>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</si>
  <si>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</si>
  <si>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</si>
  <si>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</si>
  <si>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</si>
  <si>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</si>
  <si>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</si>
  <si>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</si>
  <si>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</si>
  <si>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</si>
  <si>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</si>
  <si>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</si>
  <si>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</si>
  <si>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</si>
  <si>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</si>
  <si>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</si>
  <si>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</si>
  <si>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</si>
  <si>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</si>
  <si>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</si>
  <si>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</si>
  <si>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</si>
  <si>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</si>
  <si>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</si>
  <si>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</si>
  <si>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</si>
  <si>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</si>
  <si>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</si>
  <si>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</si>
  <si>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</si>
  <si>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</si>
  <si>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</si>
  <si>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</si>
  <si>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</si>
  <si>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</si>
  <si>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</si>
  <si>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</si>
  <si>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</si>
  <si>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</si>
  <si>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</si>
  <si>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</si>
  <si>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</si>
  <si>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</si>
  <si>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</si>
  <si>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</si>
  <si>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</si>
  <si>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</si>
  <si>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</si>
  <si>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</si>
  <si>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</si>
  <si>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</si>
  <si>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</si>
  <si>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</si>
  <si>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</si>
  <si>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</si>
  <si>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</si>
  <si>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</si>
  <si>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</si>
  <si>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</si>
  <si>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</si>
  <si>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</si>
  <si>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</si>
  <si>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</si>
  <si>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</si>
  <si>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</si>
  <si>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</si>
  <si>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</si>
  <si>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</si>
  <si>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</si>
  <si>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</si>
  <si>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</si>
  <si>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</si>
  <si>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</si>
  <si>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</si>
  <si>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</si>
  <si>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</si>
  <si>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</si>
  <si>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</si>
  <si>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</si>
  <si>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</si>
  <si>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</si>
  <si>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</si>
  <si>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</si>
  <si>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</si>
  <si>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</si>
  <si>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</si>
  <si>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</si>
  <si>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</si>
  <si>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</si>
  <si>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</si>
  <si>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</si>
  <si>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</si>
  <si>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</si>
  <si>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</si>
  <si>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</si>
  <si>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</si>
  <si>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</si>
  <si>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</si>
  <si>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</si>
  <si>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</si>
  <si>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</si>
  <si>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</si>
  <si>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</si>
  <si>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</si>
  <si>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</si>
  <si>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</si>
  <si>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</si>
  <si>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</si>
  <si>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</si>
  <si>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</si>
  <si>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</si>
  <si>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</si>
  <si>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</si>
  <si>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</si>
  <si>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</si>
  <si>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</si>
  <si>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</si>
  <si>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</si>
  <si>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</si>
  <si>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</si>
  <si>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</si>
  <si>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</si>
  <si>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</si>
  <si>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</si>
  <si>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</si>
  <si>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</si>
  <si>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</si>
  <si>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</si>
  <si>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</si>
  <si>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</si>
  <si>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</si>
  <si>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</si>
  <si>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</si>
  <si>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</si>
  <si>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</si>
  <si>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</si>
  <si>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</si>
  <si>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</si>
  <si>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</si>
  <si>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</si>
  <si>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</si>
  <si>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</si>
  <si>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</si>
  <si>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</si>
  <si>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</si>
  <si>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</si>
  <si>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</si>
  <si>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</si>
  <si>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</si>
  <si>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</si>
  <si>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</si>
  <si>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</si>
  <si>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</si>
  <si>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</si>
  <si>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</si>
  <si>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</si>
  <si>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</si>
  <si>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</si>
  <si>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</si>
  <si>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</si>
  <si>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</si>
  <si>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</si>
  <si>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</si>
  <si>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</si>
  <si>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</si>
  <si>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</si>
  <si>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</si>
  <si>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</si>
  <si>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</si>
  <si>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</si>
  <si>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</si>
  <si>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</si>
  <si>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</si>
  <si>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</si>
  <si>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</si>
  <si>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</si>
  <si>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</si>
  <si>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</si>
  <si>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</si>
  <si>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</si>
  <si>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</si>
  <si>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</si>
  <si>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</si>
  <si>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</si>
  <si>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</si>
  <si>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</si>
  <si>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</si>
  <si>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</si>
  <si>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</si>
  <si>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</si>
  <si>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</si>
  <si>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</si>
  <si>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</si>
  <si>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</si>
  <si>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</si>
  <si>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</si>
  <si>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</si>
  <si>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</si>
  <si>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</si>
  <si>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</si>
  <si>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</si>
  <si>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</si>
  <si>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</si>
  <si>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</si>
  <si>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</si>
  <si>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</si>
  <si>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</si>
  <si>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</si>
  <si>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</si>
  <si>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</si>
  <si>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</si>
  <si>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</si>
  <si>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</si>
  <si>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</si>
  <si>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</si>
  <si>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</si>
  <si>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</si>
  <si>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</si>
  <si>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</si>
  <si>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</si>
  <si>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</si>
  <si>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</si>
  <si>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</si>
  <si>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</si>
  <si>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</si>
  <si>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</si>
  <si>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</si>
  <si>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</si>
  <si>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</si>
  <si>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</si>
  <si>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</si>
  <si>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</si>
  <si>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</si>
  <si>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</si>
  <si>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</si>
  <si>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</si>
  <si>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</si>
  <si>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</si>
  <si>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</si>
  <si>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</si>
  <si>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</si>
  <si>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</si>
  <si>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</si>
  <si>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</si>
  <si>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</si>
  <si>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</si>
  <si>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</si>
  <si>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</si>
  <si>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</si>
  <si>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</si>
  <si>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</si>
  <si>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</si>
  <si>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</si>
  <si>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</si>
  <si>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</si>
  <si>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</si>
  <si>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</si>
  <si>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</si>
  <si>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</si>
  <si>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</si>
  <si>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</si>
  <si>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</si>
  <si>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</si>
  <si>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</si>
  <si>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</si>
  <si>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</si>
  <si>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</si>
  <si>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</si>
  <si>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</si>
  <si>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</si>
  <si>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</si>
  <si>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</si>
  <si>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</si>
  <si>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</si>
  <si>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</si>
  <si>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</si>
  <si>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</si>
  <si>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</si>
  <si>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</si>
  <si>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</si>
  <si>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</si>
  <si>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</si>
  <si>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</si>
  <si>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</si>
  <si>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</si>
  <si>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</si>
  <si>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</si>
  <si>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</si>
  <si>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</si>
  <si>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</si>
  <si>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</si>
  <si>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</si>
  <si>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</si>
  <si>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</si>
  <si>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</si>
  <si>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</si>
  <si>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</si>
  <si>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</si>
  <si>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</si>
  <si>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</si>
  <si>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</si>
  <si>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</si>
  <si>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</si>
  <si>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</si>
  <si>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</si>
  <si>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</si>
  <si>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</si>
  <si>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</si>
  <si>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</si>
  <si>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</si>
  <si>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</si>
  <si>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</si>
  <si>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</si>
  <si>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</si>
  <si>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</si>
  <si>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</si>
  <si>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</si>
  <si>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</si>
  <si>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</si>
  <si>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</si>
  <si>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</si>
  <si>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</si>
  <si>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</si>
  <si>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</si>
  <si>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</si>
  <si>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</si>
  <si>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</si>
  <si>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</si>
  <si>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</si>
  <si>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</si>
  <si>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</si>
  <si>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</si>
  <si>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</si>
  <si>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</si>
  <si>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</si>
  <si>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</si>
  <si>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</si>
  <si>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</si>
  <si>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</si>
  <si>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</si>
  <si>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</si>
  <si>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</si>
  <si>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</si>
  <si>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</si>
  <si>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</si>
  <si>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</si>
  <si>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</si>
  <si>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</si>
  <si>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</si>
  <si>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</si>
  <si>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</si>
  <si>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</si>
  <si>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</si>
  <si>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</si>
  <si>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</si>
  <si>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</si>
  <si>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</si>
  <si>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</si>
  <si>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</si>
  <si>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</si>
  <si>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</si>
  <si>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</si>
  <si>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</si>
  <si>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</si>
  <si>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</si>
  <si>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</si>
  <si>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</si>
  <si>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</si>
  <si>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</si>
  <si>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</si>
  <si>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</si>
  <si>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</si>
  <si>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</si>
  <si>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</si>
  <si>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</si>
  <si>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</si>
  <si>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</si>
  <si>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</si>
  <si>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</si>
  <si>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</si>
  <si>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</si>
  <si>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</si>
  <si>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</si>
  <si>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</si>
  <si>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</si>
  <si>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</si>
  <si>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</si>
  <si>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</si>
  <si>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</si>
  <si>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</si>
  <si>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</si>
  <si>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</si>
  <si>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</si>
  <si>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</si>
  <si>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</si>
  <si>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</si>
  <si>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</si>
  <si>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</si>
  <si>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</si>
  <si>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</si>
  <si>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</si>
  <si>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</si>
  <si>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</si>
  <si>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</si>
  <si>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</si>
  <si>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</si>
  <si>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</si>
  <si>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</si>
  <si>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</si>
  <si>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</si>
  <si>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</si>
  <si>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</si>
  <si>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</si>
  <si>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</si>
  <si>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</si>
  <si>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</si>
  <si>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</si>
  <si>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</si>
  <si>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</si>
  <si>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</si>
  <si>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</si>
  <si>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</si>
  <si>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</si>
  <si>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</si>
  <si>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</si>
  <si>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</si>
  <si>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</si>
  <si>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</si>
  <si>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</si>
  <si>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</si>
  <si>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</si>
  <si>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</si>
  <si>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</si>
  <si>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</si>
  <si>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</si>
  <si>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</si>
  <si>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</si>
  <si>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</si>
  <si>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</si>
  <si>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</si>
  <si>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</si>
  <si>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</si>
  <si>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</si>
  <si>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</si>
  <si>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</si>
  <si>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</si>
  <si>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</si>
  <si>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</si>
  <si>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</si>
  <si>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</si>
  <si>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</si>
  <si>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</si>
  <si>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</si>
  <si>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</si>
  <si>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</si>
  <si>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</si>
  <si>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</si>
  <si>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</si>
  <si>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</si>
  <si>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</si>
  <si>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</si>
  <si>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</si>
  <si>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</si>
  <si>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</si>
  <si>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</si>
  <si>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</si>
  <si>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</si>
  <si>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</si>
  <si>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</si>
  <si>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</si>
  <si>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</si>
  <si>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</si>
  <si>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</si>
  <si>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</si>
  <si>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</si>
  <si>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</si>
  <si>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</si>
  <si>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</si>
  <si>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</si>
  <si>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</si>
  <si>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</si>
  <si>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</si>
  <si>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</si>
  <si>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</si>
  <si>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</si>
  <si>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</si>
  <si>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</si>
  <si>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</si>
  <si>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</si>
  <si>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</si>
  <si>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</si>
  <si>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</si>
  <si>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</si>
  <si>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</si>
  <si>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</si>
  <si>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</si>
  <si>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</si>
  <si>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</si>
  <si>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</si>
  <si>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</si>
  <si>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</si>
  <si>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</si>
  <si>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</si>
  <si>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</si>
  <si>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</si>
  <si>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</si>
  <si>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</si>
  <si>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</si>
  <si>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</si>
  <si>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</si>
  <si>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</si>
  <si>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</si>
  <si>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</si>
  <si>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</si>
  <si>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</si>
  <si>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</si>
  <si>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</si>
  <si>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</si>
  <si>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</si>
  <si>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</si>
  <si>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</si>
  <si>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</si>
  <si>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</si>
  <si>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</si>
  <si>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</si>
  <si>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</si>
  <si>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</si>
  <si>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</si>
  <si>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</si>
  <si>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</si>
  <si>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</si>
  <si>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</si>
  <si>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</si>
  <si>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</si>
  <si>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</si>
  <si>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</si>
  <si>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</si>
  <si>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</si>
  <si>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</si>
  <si>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</si>
  <si>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</si>
  <si>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</si>
  <si>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</si>
  <si>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</si>
  <si>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</si>
  <si>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</si>
  <si>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</si>
  <si>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</si>
  <si>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</si>
  <si>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</si>
  <si>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</si>
  <si>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</si>
  <si>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</si>
  <si>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</si>
  <si>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</si>
  <si>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</si>
  <si>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</si>
  <si>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</si>
  <si>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</si>
  <si>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</si>
  <si>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</si>
  <si>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</si>
  <si>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</si>
  <si>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</si>
  <si>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</si>
  <si>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</si>
  <si>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</si>
  <si>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</si>
  <si>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</si>
  <si>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</si>
  <si>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</si>
  <si>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</si>
  <si>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</si>
  <si>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</si>
  <si>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</si>
  <si>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</si>
  <si>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</si>
  <si>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</si>
  <si>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</si>
  <si>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</si>
  <si>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</si>
  <si>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</si>
  <si>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</si>
  <si>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</si>
  <si>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</si>
  <si>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</si>
  <si>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</si>
  <si>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</si>
  <si>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</si>
  <si>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</si>
  <si>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</si>
  <si>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</si>
  <si>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</si>
  <si>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</si>
  <si>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</si>
  <si>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</si>
  <si>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</si>
  <si>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</si>
  <si>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</si>
  <si>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</si>
  <si>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</si>
  <si>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</si>
  <si>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</si>
  <si>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</si>
  <si>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</si>
  <si>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</si>
  <si>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</si>
  <si>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</si>
  <si>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</si>
  <si>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</si>
  <si>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</si>
  <si>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</si>
  <si>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</si>
  <si>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</si>
  <si>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</si>
  <si>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</si>
  <si>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</si>
  <si>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</si>
  <si>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</si>
  <si>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</si>
  <si>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</si>
  <si>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</si>
  <si>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</si>
  <si>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</si>
  <si>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</si>
  <si>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</si>
  <si>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</si>
  <si>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</si>
  <si>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</si>
  <si>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</si>
  <si>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</si>
  <si>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</si>
  <si>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</si>
  <si>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</si>
  <si>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</si>
  <si>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</si>
  <si>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</si>
  <si>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</si>
  <si>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</si>
  <si>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</si>
  <si>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</si>
  <si>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</si>
  <si>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</si>
  <si>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</si>
  <si>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</si>
  <si>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</si>
  <si>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</si>
  <si>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</si>
  <si>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</si>
  <si>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</si>
  <si>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</si>
  <si>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</si>
  <si>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</si>
  <si>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</si>
  <si>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</si>
  <si>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</si>
  <si>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</si>
  <si>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</si>
  <si>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</si>
  <si>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</si>
  <si>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</si>
  <si>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</si>
  <si>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</si>
  <si>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</si>
  <si>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</si>
  <si>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</si>
  <si>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</si>
  <si>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</si>
  <si>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</si>
  <si>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</si>
  <si>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</si>
  <si>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</si>
  <si>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</si>
  <si>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</si>
  <si>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</si>
  <si>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</si>
  <si>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</si>
  <si>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</si>
  <si>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</si>
  <si>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</si>
  <si>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</si>
  <si>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</si>
  <si>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</si>
  <si>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</si>
  <si>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</si>
  <si>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</si>
  <si>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</si>
  <si>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</si>
  <si>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</si>
  <si>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</si>
  <si>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</si>
  <si>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</si>
  <si>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</si>
  <si>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</si>
  <si>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</si>
  <si>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</si>
  <si>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</si>
  <si>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</si>
  <si>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</si>
  <si>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</si>
  <si>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</si>
  <si>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</si>
  <si>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</si>
  <si>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</si>
  <si>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</si>
  <si>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</si>
  <si>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</si>
  <si>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</si>
  <si>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</si>
  <si>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</si>
  <si>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</si>
  <si>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</si>
  <si>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</si>
  <si>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</si>
  <si>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</si>
  <si>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</si>
  <si>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</si>
  <si>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</si>
  <si>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</si>
  <si>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</si>
  <si>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</si>
  <si>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</si>
  <si>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</si>
  <si>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</si>
  <si>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</si>
  <si>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</si>
  <si>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</si>
  <si>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</si>
  <si>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</si>
  <si>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</si>
  <si>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</si>
  <si>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</si>
  <si>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</si>
  <si>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</si>
  <si>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</si>
  <si>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</si>
  <si>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</si>
  <si>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</si>
  <si>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</si>
  <si>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</si>
  <si>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</si>
  <si>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</si>
  <si>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</si>
  <si>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</si>
  <si>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</si>
  <si>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</si>
  <si>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</si>
  <si>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</si>
  <si>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</si>
  <si>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</si>
  <si>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</si>
  <si>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</si>
  <si>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</si>
  <si>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</si>
  <si>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</si>
  <si>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</si>
  <si>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</si>
  <si>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</si>
  <si>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</si>
  <si>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</si>
  <si>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</si>
  <si>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</si>
  <si>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</si>
  <si>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</si>
  <si>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</si>
  <si>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</si>
  <si>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</si>
  <si>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</si>
  <si>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</si>
  <si>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</si>
  <si>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</si>
  <si>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</si>
  <si>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</si>
  <si>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</si>
  <si>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</si>
  <si>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</si>
  <si>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</si>
  <si>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</si>
  <si>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</si>
  <si>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</si>
  <si>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</si>
  <si>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</si>
  <si>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</si>
  <si>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</si>
  <si>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</si>
  <si>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</si>
  <si>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</si>
  <si>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</si>
  <si>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</si>
  <si>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</si>
  <si>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</si>
  <si>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</si>
  <si>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</si>
  <si>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</si>
  <si>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</si>
  <si>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</si>
  <si>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</si>
  <si>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</si>
  <si>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</si>
  <si>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</si>
  <si>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</si>
  <si>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</si>
  <si>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</si>
  <si>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</si>
  <si>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</si>
  <si>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</si>
  <si>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</si>
  <si>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</si>
  <si>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</si>
  <si>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</si>
  <si>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</si>
  <si>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</si>
  <si>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</si>
  <si>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</si>
  <si>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</si>
  <si>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</si>
  <si>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</si>
  <si>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</si>
  <si>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</si>
  <si>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</si>
  <si>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</si>
  <si>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</si>
  <si>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</si>
  <si>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</si>
  <si>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</si>
  <si>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</si>
  <si>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</si>
  <si>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</si>
  <si>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</si>
  <si>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</si>
  <si>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</si>
  <si>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</si>
  <si>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</si>
  <si>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</si>
  <si>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</si>
  <si>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</si>
  <si>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</si>
  <si>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</si>
  <si>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</si>
  <si>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</si>
  <si>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</si>
  <si>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</si>
  <si>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</si>
  <si>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</si>
  <si>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</si>
  <si>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</si>
  <si>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</si>
  <si>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</si>
  <si>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</si>
  <si>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</si>
  <si>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</si>
  <si>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</si>
  <si>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</si>
  <si>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</si>
  <si>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</si>
  <si>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</si>
  <si>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</si>
  <si>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</si>
  <si>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</si>
  <si>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</si>
  <si>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</si>
  <si>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</si>
  <si>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</si>
  <si>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</si>
  <si>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</si>
  <si>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</si>
  <si>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</si>
  <si>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</si>
  <si>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</si>
  <si>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</si>
  <si>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</si>
  <si>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</si>
  <si>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</si>
  <si>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</si>
  <si>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</si>
  <si>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</si>
  <si>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</si>
  <si>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</si>
  <si>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</si>
  <si>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</si>
  <si>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</si>
  <si>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</si>
  <si>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</si>
  <si>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</si>
  <si>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</si>
  <si>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</si>
  <si>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</si>
  <si>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</si>
  <si>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</si>
  <si>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</si>
  <si>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</si>
  <si>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</si>
  <si>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</si>
  <si>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</si>
  <si>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</si>
  <si>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</si>
  <si>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</si>
  <si>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</si>
  <si>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</si>
  <si>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</si>
  <si>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</si>
  <si>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</si>
  <si>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</si>
  <si>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</si>
  <si>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</si>
  <si>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</si>
  <si>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</si>
  <si>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</si>
  <si>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</si>
  <si>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</si>
  <si>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</si>
  <si>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</si>
  <si>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</si>
  <si>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</si>
  <si>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</si>
  <si>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</si>
  <si>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</si>
  <si>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</si>
  <si>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</si>
  <si>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</si>
  <si>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</si>
  <si>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</si>
  <si>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</si>
  <si>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</si>
  <si>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</si>
  <si>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</si>
  <si>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</si>
  <si>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</si>
  <si>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</si>
  <si>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</si>
  <si>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</si>
  <si>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</si>
  <si>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</si>
  <si>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</si>
  <si>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</si>
  <si>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</si>
  <si>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</si>
  <si>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</si>
  <si>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</si>
  <si>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</si>
  <si>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</si>
  <si>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</si>
  <si>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</si>
  <si>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</si>
  <si>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</si>
  <si>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</si>
  <si>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</si>
  <si>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</si>
  <si>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</si>
  <si>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</si>
  <si>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</si>
  <si>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</si>
  <si>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</si>
  <si>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</si>
  <si>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</si>
  <si>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</si>
  <si>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</si>
  <si>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</si>
  <si>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</si>
  <si>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</si>
  <si>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</si>
  <si>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</si>
  <si>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</si>
  <si>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</si>
  <si>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</si>
  <si>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</si>
  <si>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</si>
  <si>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</si>
  <si>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</si>
  <si>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</si>
  <si>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</si>
  <si>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</si>
  <si>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</si>
  <si>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</si>
  <si>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</si>
  <si>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</si>
  <si>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</si>
  <si>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</si>
  <si>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</si>
  <si>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</si>
  <si>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</si>
  <si>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</si>
  <si>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</si>
  <si>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</si>
  <si>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</si>
  <si>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</si>
  <si>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</si>
  <si>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</si>
  <si>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</si>
  <si>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</si>
  <si>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</si>
  <si>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</si>
  <si>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</si>
  <si>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</si>
  <si>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</si>
  <si>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</si>
  <si>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</si>
  <si>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</si>
  <si>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</si>
  <si>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</si>
  <si>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</si>
  <si>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</si>
  <si>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</si>
  <si>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</si>
  <si>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</si>
  <si>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</si>
  <si>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</si>
  <si>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</si>
  <si>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</si>
  <si>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</si>
  <si>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</si>
  <si>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</si>
  <si>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</si>
  <si>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</si>
  <si>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</si>
  <si>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</si>
  <si>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</si>
  <si>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</si>
  <si>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</si>
  <si>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</si>
  <si>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</si>
  <si>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</si>
  <si>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</si>
  <si>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</si>
  <si>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</si>
  <si>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</si>
  <si>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</si>
  <si>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</si>
  <si>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</si>
  <si>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</si>
  <si>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</si>
  <si>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</si>
  <si>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</si>
  <si>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</si>
  <si>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</si>
  <si>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</si>
  <si>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</si>
  <si>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</si>
  <si>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</si>
  <si>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</si>
  <si>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</si>
  <si>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</si>
  <si>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</si>
  <si>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</si>
  <si>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</si>
  <si>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</si>
  <si>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</si>
  <si>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</si>
  <si>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</si>
  <si>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</si>
  <si>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</si>
  <si>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</si>
  <si>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</si>
  <si>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</si>
  <si>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</si>
  <si>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</si>
  <si>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</si>
  <si>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</si>
  <si>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</si>
  <si>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</si>
  <si>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</si>
  <si>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</si>
  <si>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</si>
  <si>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</si>
  <si>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</si>
  <si>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</si>
  <si>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</si>
  <si>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</si>
  <si>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</si>
  <si>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</si>
  <si>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</si>
  <si>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</si>
  <si>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</si>
  <si>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</si>
  <si>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</si>
  <si>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</si>
  <si>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</si>
  <si>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</si>
  <si>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</si>
  <si>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</si>
  <si>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</si>
  <si>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</si>
  <si>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</si>
  <si>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</si>
  <si>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</si>
  <si>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</si>
  <si>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</si>
  <si>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</si>
  <si>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</si>
  <si>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</si>
  <si>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</si>
  <si>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</si>
  <si>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</si>
  <si>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</si>
  <si>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</si>
  <si>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</si>
  <si>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</si>
  <si>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</si>
  <si>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</si>
  <si>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</si>
  <si>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</si>
  <si>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</si>
  <si>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</si>
  <si>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</si>
  <si>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</si>
  <si>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</si>
  <si>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</si>
  <si>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</si>
  <si>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</si>
  <si>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</si>
  <si>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</si>
  <si>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</si>
  <si>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</si>
  <si>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</si>
  <si>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</si>
  <si>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</si>
  <si>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</si>
  <si>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</si>
  <si>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</si>
  <si>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</si>
  <si>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</si>
  <si>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</si>
  <si>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</si>
  <si>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</si>
  <si>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</si>
  <si>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</si>
  <si>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</si>
  <si>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</si>
  <si>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</si>
  <si>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</si>
  <si>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</si>
  <si>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</si>
  <si>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</si>
  <si>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</si>
  <si>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</si>
  <si>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</si>
  <si>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</si>
  <si>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</si>
  <si>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</si>
  <si>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</si>
  <si>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</si>
  <si>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</si>
  <si>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</si>
  <si>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</si>
  <si>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</si>
  <si>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</si>
  <si>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</si>
  <si>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</si>
  <si>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</si>
  <si>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</si>
  <si>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</si>
  <si>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</si>
  <si>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</si>
  <si>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</si>
  <si>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</si>
  <si>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</si>
  <si>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</si>
  <si>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</si>
  <si>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</si>
  <si>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</si>
  <si>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</si>
  <si>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</si>
  <si>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</si>
  <si>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</si>
  <si>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</si>
  <si>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</si>
  <si>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</si>
  <si>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</si>
  <si>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</si>
  <si>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</si>
  <si>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</si>
  <si>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</si>
  <si>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</si>
  <si>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</si>
  <si>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</si>
  <si>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</si>
  <si>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</si>
  <si>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</si>
  <si>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</si>
  <si>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</si>
  <si>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</si>
  <si>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</si>
  <si>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</si>
  <si>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</si>
  <si>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</si>
  <si>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</si>
  <si>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</si>
  <si>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</si>
  <si>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</si>
  <si>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</si>
  <si>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</si>
  <si>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</si>
  <si>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</si>
  <si>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</si>
  <si>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</si>
  <si>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</si>
  <si>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</si>
  <si>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</si>
  <si>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</si>
  <si>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</si>
  <si>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</si>
  <si>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</si>
  <si>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</si>
  <si>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</si>
  <si>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</si>
  <si>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</si>
  <si>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</si>
  <si>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</si>
  <si>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</si>
  <si>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</si>
  <si>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</si>
  <si>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</si>
  <si>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</si>
  <si>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</si>
  <si>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</si>
  <si>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</si>
  <si>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</si>
  <si>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</si>
  <si>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</si>
  <si>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</si>
  <si>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</si>
  <si>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</si>
  <si>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</si>
  <si>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</si>
  <si>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</si>
  <si>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</si>
  <si>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</si>
  <si>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</si>
  <si>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</si>
  <si>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</si>
  <si>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</si>
  <si>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</si>
  <si>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</si>
  <si>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</si>
  <si>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</si>
  <si>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</si>
  <si>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</si>
  <si>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</si>
  <si>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</si>
  <si>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</si>
  <si>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</si>
  <si>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</si>
  <si>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</si>
  <si>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</si>
  <si>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</si>
  <si>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</si>
  <si>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</si>
  <si>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</si>
  <si>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</si>
  <si>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</si>
  <si>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</si>
  <si>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</si>
  <si>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</si>
  <si>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</si>
  <si>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</si>
  <si>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</si>
  <si>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</si>
  <si>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</si>
  <si>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</si>
  <si>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</si>
  <si>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</si>
  <si>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</si>
  <si>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</si>
  <si>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</si>
  <si>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</si>
  <si>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</si>
  <si>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</si>
  <si>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</si>
  <si>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</si>
  <si>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</si>
  <si>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</si>
  <si>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</si>
  <si>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</si>
  <si>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</si>
  <si>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</si>
  <si>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</si>
  <si>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</si>
  <si>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</si>
  <si>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</si>
  <si>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</si>
  <si>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</si>
  <si>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</si>
  <si>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</si>
  <si>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</si>
  <si>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</si>
  <si>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</si>
  <si>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</si>
  <si>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</si>
  <si>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</si>
  <si>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</si>
  <si>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</si>
  <si>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</si>
  <si>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</si>
  <si>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</si>
  <si>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</si>
  <si>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</si>
  <si>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</si>
  <si>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</si>
  <si>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</si>
  <si>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</si>
  <si>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</si>
  <si>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</si>
  <si>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</si>
  <si>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</si>
  <si>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</si>
  <si>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</si>
  <si>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</si>
  <si>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</si>
  <si>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</si>
  <si>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</si>
  <si>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</si>
  <si>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</si>
  <si>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</si>
  <si>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</si>
  <si>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</si>
  <si>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</si>
  <si>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</si>
  <si>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</si>
  <si>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</si>
  <si>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</si>
  <si>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</si>
  <si>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</si>
  <si>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</si>
  <si>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</si>
  <si>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</si>
  <si>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</si>
  <si>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</si>
  <si>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</si>
  <si>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</si>
  <si>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</si>
  <si>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</si>
  <si>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</si>
  <si>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</si>
  <si>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</si>
  <si>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</si>
  <si>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</si>
  <si>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</si>
  <si>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</si>
  <si>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</si>
  <si>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</si>
  <si>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</si>
  <si>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</si>
  <si>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</si>
  <si>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</si>
  <si>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</si>
  <si>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</si>
  <si>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</si>
  <si>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</si>
  <si>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</si>
  <si>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</si>
  <si>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</si>
  <si>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</si>
  <si>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</si>
  <si>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</si>
  <si>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</si>
  <si>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</si>
  <si>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</si>
  <si>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</si>
  <si>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</si>
  <si>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</si>
  <si>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</si>
  <si>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</si>
  <si>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</si>
  <si>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</si>
  <si>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</si>
  <si>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</si>
  <si>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</si>
  <si>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</si>
  <si>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</si>
  <si>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</si>
  <si>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</si>
  <si>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</si>
  <si>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</si>
  <si>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</si>
  <si>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</si>
  <si>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</si>
  <si>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</si>
  <si>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</si>
  <si>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</si>
  <si>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</si>
  <si>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</si>
  <si>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</si>
  <si>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</si>
  <si>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</si>
  <si>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</si>
  <si>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</si>
  <si>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</si>
  <si>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</si>
  <si>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</si>
  <si>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</si>
  <si>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</si>
  <si>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</si>
  <si>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</si>
  <si>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</si>
  <si>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</si>
  <si>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</si>
  <si>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</si>
  <si>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</si>
  <si>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</si>
  <si>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</si>
  <si>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</si>
  <si>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</si>
  <si>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</si>
  <si>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</si>
  <si>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</si>
  <si>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</si>
  <si>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</si>
  <si>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</si>
  <si>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</si>
  <si>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</si>
  <si>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</si>
  <si>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</si>
  <si>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</si>
  <si>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</si>
  <si>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</si>
  <si>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</si>
  <si>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</si>
  <si>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</si>
  <si>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</si>
  <si>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</si>
  <si>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</si>
  <si>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</si>
  <si>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</si>
  <si>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</si>
  <si>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</si>
  <si>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</si>
  <si>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</si>
  <si>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</si>
  <si>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</si>
  <si>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</si>
  <si>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</si>
  <si>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</si>
  <si>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</si>
  <si>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</si>
  <si>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</si>
  <si>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</si>
  <si>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</si>
  <si>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</si>
  <si>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</si>
  <si>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</si>
  <si>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</si>
  <si>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</si>
  <si>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</si>
  <si>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</si>
  <si>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</si>
  <si>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</si>
  <si>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</si>
  <si>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</si>
  <si>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</si>
  <si>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</si>
  <si>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</si>
  <si>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</si>
  <si>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</si>
  <si>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</si>
  <si>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</si>
  <si>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</si>
  <si>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</si>
  <si>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</si>
  <si>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</si>
  <si>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</si>
  <si>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</si>
  <si>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</si>
  <si>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</si>
  <si>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</si>
  <si>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</si>
  <si>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</si>
  <si>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</si>
  <si>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</si>
  <si>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</si>
  <si>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</si>
  <si>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</si>
  <si>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</si>
  <si>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</si>
  <si>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</si>
  <si>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</si>
  <si>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</si>
  <si>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</si>
  <si>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</si>
  <si>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</si>
  <si>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</si>
  <si>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</si>
  <si>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</si>
  <si>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</si>
  <si>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</si>
  <si>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</si>
  <si>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</si>
  <si>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</si>
  <si>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</si>
  <si>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</si>
  <si>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</si>
  <si>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</si>
  <si>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</si>
  <si>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</si>
  <si>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</si>
  <si>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</si>
  <si>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</si>
  <si>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</si>
  <si>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</si>
  <si>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</si>
  <si>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</si>
  <si>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</si>
  <si>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</si>
  <si>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</si>
  <si>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</si>
  <si>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</si>
  <si>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</si>
  <si>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</si>
  <si>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</si>
  <si>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</si>
  <si>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</si>
  <si>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</si>
  <si>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</si>
  <si>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</si>
  <si>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</si>
  <si>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</si>
  <si>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</si>
  <si>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</si>
  <si>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</si>
  <si>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</si>
  <si>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</si>
  <si>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</si>
  <si>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</si>
  <si>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</si>
  <si>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</si>
  <si>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</si>
  <si>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</si>
  <si>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</si>
  <si>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</si>
  <si>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</si>
  <si>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</si>
  <si>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</si>
  <si>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</si>
  <si>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</si>
  <si>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</si>
  <si>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</si>
  <si>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</si>
  <si>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</si>
  <si>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</si>
  <si>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</si>
  <si>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</si>
  <si>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</si>
  <si>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</si>
  <si>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</si>
  <si>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</si>
  <si>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</si>
  <si>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</si>
  <si>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</si>
  <si>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</si>
  <si>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</si>
  <si>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</si>
  <si>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</si>
  <si>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</si>
  <si>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</si>
  <si>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</si>
  <si>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</si>
  <si>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</si>
  <si>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</si>
  <si>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</si>
  <si>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</si>
  <si>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</si>
  <si>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</si>
  <si>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</si>
  <si>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</si>
  <si>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</si>
  <si>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</si>
  <si>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</si>
  <si>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</si>
  <si>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</si>
  <si>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</si>
  <si>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</si>
  <si>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</si>
  <si>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</si>
  <si>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</si>
  <si>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</si>
  <si>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</si>
  <si>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</si>
  <si>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</si>
  <si>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</si>
  <si>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</si>
  <si>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</si>
  <si>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</si>
  <si>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</si>
  <si>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</si>
  <si>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</si>
  <si>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</si>
  <si>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</si>
  <si>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</si>
  <si>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</si>
  <si>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</si>
  <si>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</si>
  <si>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</si>
  <si>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</si>
  <si>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</si>
  <si>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</si>
  <si>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</si>
  <si>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</si>
  <si>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</si>
  <si>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</si>
  <si>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</si>
  <si>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</si>
  <si>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</si>
  <si>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</si>
  <si>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</si>
  <si>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</si>
  <si>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</si>
  <si>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</si>
  <si>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</si>
  <si>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</si>
  <si>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</si>
  <si>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</si>
  <si>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</si>
  <si>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</si>
  <si>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</si>
  <si>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</si>
  <si>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</si>
  <si>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</si>
  <si>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</si>
  <si>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</si>
  <si>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</si>
  <si>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</si>
  <si>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</si>
  <si>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</si>
  <si>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</si>
  <si>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</si>
  <si>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</si>
  <si>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</si>
  <si>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</si>
  <si>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</si>
  <si>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</si>
  <si>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</si>
  <si>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</si>
  <si>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</si>
  <si>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</si>
  <si>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</si>
  <si>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</si>
  <si>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</si>
  <si>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</si>
  <si>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</si>
  <si>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</si>
  <si>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</si>
  <si>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</si>
  <si>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</si>
  <si>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</si>
  <si>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</si>
  <si>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</si>
  <si>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</si>
  <si>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</si>
  <si>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</si>
  <si>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</si>
  <si>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</si>
  <si>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</si>
  <si>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</si>
  <si>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</si>
  <si>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</si>
  <si>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</si>
  <si>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</si>
  <si>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</si>
  <si>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</si>
  <si>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</si>
  <si>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</si>
  <si>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</si>
  <si>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</si>
  <si>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</si>
  <si>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</si>
  <si>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</si>
  <si>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</si>
  <si>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</si>
  <si>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</si>
  <si>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</si>
  <si>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</si>
  <si>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</si>
  <si>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</si>
  <si>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</si>
  <si>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</si>
  <si>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</si>
  <si>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</si>
  <si>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</si>
  <si>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</si>
  <si>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</si>
  <si>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</si>
  <si>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</si>
  <si>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</si>
  <si>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</si>
  <si>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</si>
  <si>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</si>
  <si>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</si>
  <si>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</si>
  <si>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</si>
  <si>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</si>
  <si>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</si>
  <si>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</si>
  <si>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</si>
  <si>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</si>
  <si>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</si>
  <si>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</si>
  <si>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</si>
  <si>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</si>
  <si>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</si>
  <si>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</si>
  <si>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</si>
  <si>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</si>
  <si>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</si>
  <si>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</si>
  <si>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</si>
  <si>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</si>
  <si>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</si>
  <si>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</si>
  <si>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</si>
  <si>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</si>
  <si>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</si>
  <si>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</si>
  <si>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</si>
  <si>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</si>
  <si>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</si>
  <si>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</si>
  <si>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</si>
  <si>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</si>
  <si>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</si>
  <si>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</si>
  <si>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</si>
  <si>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</si>
  <si>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</si>
  <si>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</si>
  <si>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</si>
  <si>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</si>
  <si>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</si>
  <si>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</si>
  <si>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</si>
  <si>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</si>
  <si>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</si>
  <si>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</si>
  <si>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</si>
  <si>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</si>
  <si>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</si>
  <si>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</si>
  <si>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</si>
  <si>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</si>
  <si>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</si>
  <si>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</si>
  <si>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</si>
  <si>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</si>
  <si>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</si>
  <si>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</si>
  <si>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</si>
  <si>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</si>
  <si>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</si>
  <si>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</si>
  <si>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</si>
  <si>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</si>
  <si>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</si>
  <si>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</si>
  <si>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</si>
  <si>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</si>
  <si>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</si>
  <si>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</si>
  <si>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</si>
  <si>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</si>
  <si>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</si>
  <si>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</si>
  <si>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</si>
  <si>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</si>
  <si>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</si>
  <si>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</si>
  <si>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</si>
  <si>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</si>
  <si>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</si>
  <si>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</si>
  <si>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</si>
  <si>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</si>
  <si>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</si>
  <si>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</si>
  <si>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</si>
  <si>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</si>
  <si>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</si>
  <si>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</si>
  <si>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</si>
  <si>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</si>
  <si>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</si>
  <si>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</si>
  <si>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</si>
  <si>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</si>
  <si>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</si>
  <si>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</si>
  <si>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</si>
  <si>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</si>
  <si>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</si>
  <si>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</si>
  <si>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</si>
  <si>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</si>
  <si>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</si>
  <si>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</si>
  <si>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</si>
  <si>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</si>
  <si>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</si>
  <si>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</si>
  <si>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</si>
  <si>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</si>
  <si>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</si>
  <si>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</si>
  <si>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</si>
  <si>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</si>
  <si>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</si>
  <si>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</si>
  <si>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</si>
  <si>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</si>
  <si>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</si>
  <si>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</si>
  <si>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</si>
  <si>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</si>
  <si>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</si>
  <si>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</si>
  <si>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</si>
  <si>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</si>
  <si>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</si>
  <si>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</si>
  <si>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</si>
  <si>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</si>
  <si>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</si>
  <si>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</si>
  <si>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</si>
  <si>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</si>
  <si>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</si>
  <si>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</si>
  <si>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</si>
  <si>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</si>
  <si>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</si>
  <si>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</si>
  <si>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</si>
  <si>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</si>
  <si>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</si>
  <si>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</si>
  <si>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</si>
  <si>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</si>
  <si>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</si>
  <si>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</si>
  <si>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</si>
  <si>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</si>
  <si>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</si>
  <si>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</si>
  <si>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</si>
  <si>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</si>
  <si>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</si>
  <si>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</si>
  <si>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</si>
  <si>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</si>
  <si>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</si>
  <si>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</si>
  <si>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</si>
  <si>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</si>
  <si>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</si>
  <si>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</si>
  <si>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</si>
  <si>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</si>
  <si>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</si>
  <si>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</si>
  <si>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</si>
  <si>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</si>
  <si>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</si>
  <si>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</si>
  <si>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</si>
  <si>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</si>
  <si>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</si>
  <si>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</si>
  <si>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</si>
  <si>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</si>
  <si>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</si>
  <si>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</si>
  <si>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</si>
  <si>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</si>
  <si>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</si>
  <si>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</si>
  <si>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</si>
  <si>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</si>
  <si>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</si>
  <si>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</si>
  <si>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</si>
  <si>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</si>
  <si>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</si>
  <si>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</si>
  <si>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</si>
  <si>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</si>
  <si>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</si>
  <si>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</si>
  <si>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</si>
  <si>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</si>
  <si>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</si>
  <si>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</si>
  <si>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</si>
  <si>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</si>
  <si>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</si>
  <si>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</si>
  <si>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</si>
  <si>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</si>
  <si>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</si>
  <si>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</si>
  <si>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</si>
  <si>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</si>
  <si>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</si>
  <si>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</si>
  <si>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</si>
  <si>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</si>
  <si>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</si>
  <si>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</si>
  <si>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</si>
  <si>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</si>
  <si>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</si>
  <si>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</si>
  <si>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</si>
  <si>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</si>
  <si>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</si>
  <si>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</si>
  <si>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</si>
  <si>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</si>
  <si>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</si>
  <si>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</si>
  <si>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</si>
  <si>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</si>
  <si>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</si>
  <si>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</si>
  <si>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</si>
  <si>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</si>
  <si>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</si>
  <si>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</si>
  <si>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</si>
  <si>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</si>
  <si>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</si>
  <si>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</si>
  <si>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</si>
  <si>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</si>
  <si>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</si>
  <si>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</si>
  <si>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</si>
  <si>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</si>
  <si>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</si>
  <si>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</si>
  <si>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</si>
  <si>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</si>
  <si>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</si>
  <si>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</si>
  <si>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</si>
  <si>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</si>
  <si>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</si>
  <si>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</si>
  <si>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</si>
  <si>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</si>
  <si>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</si>
  <si>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</si>
  <si>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</si>
  <si>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</si>
  <si>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</si>
  <si>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</si>
  <si>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</si>
  <si>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</si>
  <si>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</si>
  <si>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</si>
  <si>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</si>
  <si>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</si>
  <si>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</si>
  <si>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</si>
  <si>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</si>
  <si>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</si>
  <si>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</si>
  <si>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</si>
  <si>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</si>
  <si>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</si>
  <si>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</si>
  <si>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</si>
  <si>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</si>
  <si>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</si>
  <si>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</si>
  <si>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</si>
  <si>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</si>
  <si>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</si>
  <si>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</si>
  <si>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</si>
  <si>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</si>
  <si>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</si>
  <si>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</si>
  <si>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</si>
  <si>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</si>
  <si>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</si>
  <si>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</si>
  <si>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</si>
  <si>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</si>
  <si>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</si>
  <si>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</si>
  <si>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</si>
  <si>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</si>
  <si>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</si>
  <si>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</si>
  <si>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</si>
  <si>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</si>
  <si>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</si>
  <si>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</si>
  <si>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</si>
  <si>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</si>
  <si>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</si>
  <si>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</si>
  <si>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</si>
  <si>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</si>
  <si>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</si>
  <si>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</si>
  <si>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</si>
  <si>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</si>
  <si>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</si>
  <si>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</si>
  <si>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</si>
  <si>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</si>
  <si>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</si>
  <si>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</si>
  <si>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</si>
  <si>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</si>
  <si>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</si>
  <si>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</si>
  <si>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</si>
  <si>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</si>
  <si>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</si>
  <si>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</si>
  <si>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</si>
  <si>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</si>
  <si>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</si>
  <si>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</si>
  <si>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</si>
  <si>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</si>
  <si>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</si>
  <si>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</si>
  <si>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</si>
  <si>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</si>
  <si>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</si>
  <si>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</si>
  <si>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</si>
  <si>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</si>
  <si>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</si>
  <si>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</si>
  <si>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</si>
  <si>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</si>
  <si>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</si>
  <si>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</si>
  <si>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</si>
  <si>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</si>
  <si>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</si>
  <si>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</si>
  <si>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</si>
  <si>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</si>
  <si>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</si>
  <si>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</si>
  <si>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</si>
  <si>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</si>
  <si>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</si>
  <si>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</si>
  <si>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</si>
  <si>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</si>
  <si>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</si>
  <si>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</si>
  <si>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</si>
  <si>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</si>
  <si>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</si>
  <si>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</si>
  <si>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</si>
  <si>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</si>
  <si>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</si>
  <si>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</si>
  <si>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</si>
  <si>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</si>
  <si>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</si>
  <si>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</si>
  <si>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</si>
  <si>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</si>
  <si>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</si>
  <si>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</si>
  <si>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</si>
  <si>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</si>
  <si>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</si>
  <si>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</si>
  <si>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</si>
  <si>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</si>
  <si>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</si>
  <si>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</si>
  <si>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</si>
  <si>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</si>
  <si>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</si>
  <si>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</si>
  <si>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</si>
  <si>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</si>
  <si>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</si>
  <si>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</si>
  <si>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</si>
  <si>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</si>
  <si>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</si>
  <si>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</si>
  <si>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</si>
  <si>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</si>
  <si>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</si>
  <si>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</si>
  <si>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</si>
  <si>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</si>
  <si>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</si>
  <si>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</si>
  <si>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</si>
  <si>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</si>
  <si>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</si>
  <si>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</si>
  <si>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</si>
  <si>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</si>
  <si>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</si>
  <si>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</si>
  <si>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</si>
  <si>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</si>
  <si>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</si>
  <si>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</si>
  <si>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</si>
  <si>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</si>
  <si>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</si>
  <si>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</si>
  <si>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</si>
  <si>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</si>
  <si>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</si>
  <si>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</si>
  <si>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</si>
  <si>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</si>
  <si>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</si>
  <si>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</si>
  <si>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</si>
  <si>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</si>
  <si>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</si>
  <si>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</si>
  <si>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</si>
  <si>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</si>
  <si>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</si>
  <si>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</si>
  <si>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</si>
  <si>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</si>
  <si>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</si>
  <si>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</si>
  <si>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</si>
  <si>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</si>
  <si>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</si>
  <si>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</si>
  <si>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</si>
  <si>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</si>
  <si>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</si>
  <si>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</si>
  <si>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</si>
  <si>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</si>
  <si>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</si>
  <si>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</si>
  <si>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</si>
  <si>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</si>
  <si>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</si>
  <si>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</si>
  <si>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</si>
  <si>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</si>
  <si>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</si>
  <si>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</si>
  <si>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</si>
  <si>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</si>
  <si>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</si>
  <si>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</si>
  <si>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</si>
  <si>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</si>
  <si>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</si>
  <si>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</si>
  <si>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</si>
  <si>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</si>
  <si>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</si>
  <si>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</si>
  <si>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</si>
  <si>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</si>
  <si>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</si>
  <si>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</si>
  <si>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</si>
  <si>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</si>
  <si>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</si>
  <si>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</si>
  <si>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</si>
  <si>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</si>
  <si>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</si>
  <si>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</si>
  <si>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</si>
  <si>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</si>
  <si>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</si>
  <si>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</si>
  <si>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</si>
  <si>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</si>
  <si>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</si>
  <si>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</si>
  <si>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</si>
  <si>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</si>
  <si>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</si>
  <si>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</si>
  <si>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</si>
  <si>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</si>
  <si>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</si>
  <si>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</si>
  <si>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</si>
  <si>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</si>
  <si>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</si>
  <si>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</si>
  <si>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</si>
  <si>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</si>
  <si>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</si>
  <si>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</si>
  <si>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</si>
  <si>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</si>
  <si>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</si>
  <si>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</si>
  <si>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</si>
  <si>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</si>
  <si>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</si>
  <si>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</si>
  <si>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</si>
  <si>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</si>
  <si>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</si>
  <si>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</si>
  <si>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</si>
  <si>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</si>
  <si>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</si>
  <si>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</si>
  <si>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</si>
  <si>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</si>
  <si>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</si>
  <si>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</si>
  <si>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</si>
  <si>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</si>
  <si>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</si>
  <si>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</si>
  <si>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</si>
  <si>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</si>
  <si>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</si>
  <si>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</si>
  <si>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</si>
  <si>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</si>
  <si>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</si>
  <si>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</si>
  <si>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</si>
  <si>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</si>
  <si>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</si>
  <si>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</si>
  <si>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</si>
  <si>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</si>
  <si>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</si>
  <si>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</si>
  <si>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</si>
  <si>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</si>
  <si>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</si>
  <si>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</si>
  <si>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</si>
  <si>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</si>
  <si>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</si>
  <si>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</si>
  <si>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</si>
  <si>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</si>
  <si>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</si>
  <si>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</si>
  <si>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</si>
  <si>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</si>
  <si>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</si>
  <si>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</si>
  <si>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</si>
  <si>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</si>
  <si>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</si>
  <si>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</si>
  <si>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</si>
  <si>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</si>
  <si>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</si>
  <si>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</si>
  <si>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</si>
  <si>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</si>
  <si>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</si>
  <si>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</si>
  <si>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</si>
  <si>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</si>
  <si>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</si>
  <si>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</si>
  <si>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</si>
  <si>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</si>
  <si>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</si>
  <si>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</si>
  <si>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</si>
  <si>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</si>
  <si>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</si>
  <si>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</si>
  <si>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</si>
  <si>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</si>
  <si>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</si>
  <si>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</si>
  <si>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</si>
  <si>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</si>
  <si>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</si>
  <si>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</si>
  <si>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</si>
  <si>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</si>
  <si>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</si>
  <si>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</si>
  <si>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</si>
  <si>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</si>
  <si>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</si>
  <si>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</si>
  <si>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</si>
  <si>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</si>
  <si>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</si>
  <si>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</si>
  <si>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</si>
  <si>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</si>
  <si>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</si>
  <si>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</si>
  <si>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</si>
  <si>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</si>
  <si>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</si>
  <si>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</si>
  <si>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</si>
  <si>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</si>
  <si>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</si>
  <si>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</si>
  <si>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</si>
  <si>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</si>
  <si>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</si>
  <si>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</si>
  <si>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</si>
  <si>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</si>
  <si>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</si>
  <si>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</si>
  <si>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</si>
  <si>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</si>
  <si>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</si>
  <si>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</si>
  <si>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</si>
  <si>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</si>
  <si>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</si>
  <si>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</si>
  <si>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</si>
  <si>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</si>
  <si>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</si>
  <si>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</si>
  <si>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</si>
  <si>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</si>
  <si>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</si>
  <si>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</si>
  <si>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</si>
  <si>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</si>
  <si>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</si>
  <si>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</si>
  <si>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</si>
  <si>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</si>
  <si>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</si>
  <si>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</si>
  <si>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</si>
  <si>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</si>
  <si>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</si>
  <si>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</si>
  <si>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</si>
  <si>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</si>
  <si>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</si>
  <si>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</si>
  <si>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</si>
  <si>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</si>
  <si>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</si>
  <si>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</si>
  <si>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</si>
  <si>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</si>
  <si>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</si>
  <si>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</si>
  <si>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</si>
  <si>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</si>
  <si>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</si>
  <si>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</si>
  <si>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</si>
  <si>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</si>
  <si>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</si>
  <si>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</si>
  <si>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</si>
  <si>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</si>
  <si>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</si>
  <si>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</si>
  <si>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</si>
  <si>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</si>
  <si>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</si>
  <si>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</si>
  <si>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</si>
  <si>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</si>
  <si>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</si>
  <si>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</si>
  <si>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</si>
  <si>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</si>
  <si>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</si>
  <si>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</si>
  <si>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</si>
  <si>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</si>
  <si>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</si>
  <si>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</si>
  <si>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</si>
  <si>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</si>
  <si>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</si>
  <si>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</si>
  <si>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</si>
  <si>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</si>
  <si>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</si>
  <si>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</si>
  <si>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</si>
  <si>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</si>
  <si>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</si>
  <si>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</si>
  <si>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</si>
  <si>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</si>
  <si>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</si>
  <si>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</si>
  <si>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</si>
  <si>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</si>
  <si>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</si>
  <si>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</si>
  <si>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</si>
  <si>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</si>
  <si>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</si>
  <si>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</si>
  <si>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</si>
  <si>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</si>
  <si>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</si>
  <si>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</si>
  <si>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</si>
  <si>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</si>
  <si>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</si>
  <si>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</si>
  <si>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</si>
  <si>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</si>
  <si>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</si>
  <si>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</si>
  <si>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</si>
  <si>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</si>
  <si>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</si>
  <si>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</si>
  <si>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</si>
  <si>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</si>
  <si>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</si>
  <si>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</si>
  <si>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</si>
  <si>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</si>
  <si>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</si>
  <si>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</si>
  <si>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</si>
  <si>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</si>
  <si>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</si>
  <si>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</si>
  <si>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</si>
  <si>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</si>
  <si>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</si>
  <si>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</si>
  <si>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</si>
  <si>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</si>
  <si>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</si>
  <si>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</si>
  <si>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</si>
  <si>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</si>
  <si>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</si>
  <si>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</si>
  <si>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</si>
  <si>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</si>
  <si>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</si>
  <si>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</si>
  <si>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</si>
  <si>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</si>
  <si>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</si>
  <si>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</si>
  <si>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</si>
  <si>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</si>
  <si>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</si>
  <si>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</si>
  <si>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</si>
  <si>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</si>
  <si>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</si>
  <si>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</si>
  <si>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</si>
  <si>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</si>
  <si>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</si>
  <si>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</si>
  <si>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</si>
  <si>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</si>
  <si>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</si>
  <si>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</si>
  <si>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</si>
  <si>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</si>
  <si>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</si>
  <si>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</si>
  <si>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</si>
  <si>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</si>
  <si>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</si>
  <si>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</si>
  <si>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</si>
  <si>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</si>
  <si>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</si>
  <si>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</si>
  <si>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</si>
  <si>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</si>
  <si>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</si>
  <si>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</si>
  <si>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</si>
  <si>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</si>
  <si>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</si>
  <si>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</si>
  <si>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</si>
  <si>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</si>
  <si>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</si>
  <si>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</si>
  <si>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</si>
  <si>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</si>
  <si>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</si>
  <si>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</si>
  <si>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</si>
  <si>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</si>
  <si>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</si>
  <si>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</si>
  <si>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</si>
  <si>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</si>
  <si>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</si>
  <si>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</si>
  <si>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</si>
  <si>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</si>
  <si>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</si>
  <si>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</si>
  <si>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</si>
  <si>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</si>
  <si>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</si>
  <si>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</si>
  <si>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</si>
  <si>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</si>
  <si>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</si>
  <si>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</si>
  <si>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</si>
  <si>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</si>
  <si>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</si>
  <si>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</si>
  <si>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</si>
  <si>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</si>
  <si>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</si>
  <si>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</si>
  <si>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</si>
  <si>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</si>
  <si>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</si>
  <si>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</si>
  <si>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</si>
  <si>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</si>
  <si>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</si>
  <si>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</si>
  <si>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</si>
  <si>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</si>
  <si>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</si>
  <si>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</si>
  <si>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</si>
  <si>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</si>
  <si>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</si>
  <si>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</si>
  <si>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</si>
  <si>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</si>
  <si>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</si>
  <si>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</si>
  <si>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</si>
  <si>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</si>
  <si>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</si>
  <si>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</si>
  <si>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</si>
  <si>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</si>
  <si>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</si>
  <si>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</si>
  <si>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</si>
  <si>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</si>
  <si>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</si>
  <si>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</si>
  <si>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</si>
  <si>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</si>
  <si>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</si>
  <si>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</si>
  <si>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</si>
  <si>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</si>
  <si>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</si>
  <si>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</si>
  <si>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</si>
  <si>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</si>
  <si>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</si>
  <si>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</si>
  <si>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</si>
  <si>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</si>
  <si>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</si>
  <si>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</si>
  <si>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</si>
  <si>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</si>
  <si>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</si>
  <si>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</si>
  <si>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</si>
  <si>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</si>
  <si>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</si>
  <si>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</si>
  <si>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</si>
  <si>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</si>
  <si>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</si>
  <si>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</si>
  <si>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</si>
  <si>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</si>
  <si>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</si>
  <si>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</si>
  <si>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</si>
  <si>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</si>
  <si>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</si>
  <si>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</si>
  <si>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</si>
  <si>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</si>
  <si>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</si>
  <si>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</si>
  <si>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</si>
  <si>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</si>
  <si>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</si>
  <si>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</si>
  <si>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</si>
  <si>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</si>
  <si>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</si>
  <si>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</si>
  <si>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</si>
  <si>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</si>
  <si>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</si>
  <si>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</si>
  <si>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</si>
  <si>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</si>
  <si>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</si>
  <si>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</si>
  <si>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</si>
  <si>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</si>
  <si>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</si>
  <si>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</si>
  <si>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</si>
  <si>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</si>
  <si>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</si>
  <si>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</si>
  <si>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</si>
  <si>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</si>
  <si>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</si>
  <si>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</si>
  <si>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</si>
  <si>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</si>
  <si>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</si>
  <si>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</si>
  <si>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</si>
  <si>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</si>
  <si>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</si>
  <si>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</si>
  <si>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</si>
  <si>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</si>
  <si>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</si>
  <si>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</si>
  <si>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</si>
  <si>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</si>
  <si>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</si>
  <si>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</si>
  <si>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</si>
  <si>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</si>
  <si>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</si>
  <si>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</si>
  <si>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</si>
  <si>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</si>
  <si>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</si>
  <si>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</si>
  <si>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</si>
  <si>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</si>
  <si>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</si>
  <si>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</si>
  <si>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</si>
  <si>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</si>
  <si>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</si>
  <si>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</si>
  <si>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</si>
  <si>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</si>
  <si>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</si>
  <si>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</si>
  <si>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</si>
  <si>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</si>
  <si>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</si>
  <si>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</si>
  <si>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</si>
  <si>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</si>
  <si>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</si>
  <si>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</si>
  <si>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</si>
  <si>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</si>
  <si>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</si>
  <si>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</si>
  <si>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</si>
  <si>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</si>
  <si>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</si>
  <si>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</si>
  <si>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</si>
  <si>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</si>
  <si>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</si>
  <si>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</si>
  <si>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</si>
  <si>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</si>
  <si>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</si>
  <si>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</si>
  <si>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</si>
  <si>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</si>
  <si>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</si>
  <si>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</si>
  <si>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</si>
  <si>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</si>
  <si>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</si>
  <si>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</si>
  <si>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</si>
  <si>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</si>
  <si>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</si>
  <si>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</si>
  <si>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</si>
  <si>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</si>
  <si>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</si>
  <si>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</si>
  <si>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</si>
  <si>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</si>
  <si>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</si>
  <si>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</si>
  <si>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</si>
  <si>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</si>
  <si>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</si>
  <si>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</si>
  <si>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</si>
  <si>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</si>
  <si>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</si>
  <si>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</si>
  <si>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</si>
  <si>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</si>
  <si>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</si>
  <si>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</si>
  <si>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</si>
  <si>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</si>
  <si>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</si>
  <si>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</si>
  <si>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</si>
  <si>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</si>
  <si>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</si>
  <si>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</si>
  <si>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</si>
  <si>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</si>
  <si>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</si>
  <si>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</si>
  <si>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</si>
  <si>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</si>
  <si>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</si>
  <si>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</si>
  <si>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</si>
  <si>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</si>
  <si>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</si>
  <si>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</si>
  <si>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</si>
  <si>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</si>
  <si>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</si>
  <si>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</si>
  <si>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</si>
  <si>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</si>
  <si>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</si>
  <si>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</si>
  <si>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</si>
  <si>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</si>
  <si>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</si>
  <si>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</si>
  <si>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</si>
  <si>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</si>
  <si>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</si>
  <si>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</si>
  <si>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</si>
  <si>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</si>
  <si>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</si>
  <si>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</si>
  <si>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</si>
  <si>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</si>
  <si>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</si>
  <si>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</si>
  <si>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</si>
  <si>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</si>
  <si>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</si>
  <si>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</si>
  <si>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</si>
  <si>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</si>
  <si>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</si>
  <si>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</si>
  <si>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</si>
  <si>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</si>
  <si>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</si>
  <si>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</si>
  <si>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</si>
  <si>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</si>
  <si>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</si>
  <si>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</si>
  <si>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</si>
  <si>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</si>
  <si>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</si>
  <si>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</si>
  <si>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</si>
  <si>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</si>
  <si>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</si>
  <si>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</si>
  <si>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</si>
  <si>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</si>
  <si>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</si>
  <si>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</si>
  <si>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</si>
  <si>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</si>
  <si>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</si>
  <si>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</si>
  <si>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</si>
  <si>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</si>
  <si>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</si>
  <si>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</si>
  <si>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</si>
  <si>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</si>
  <si>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</si>
  <si>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</si>
  <si>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</si>
  <si>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</si>
  <si>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</si>
  <si>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</si>
  <si>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</si>
  <si>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</si>
  <si>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</si>
  <si>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</si>
  <si>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</si>
  <si>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</si>
  <si>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</si>
  <si>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</si>
  <si>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</si>
  <si>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</si>
  <si>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</si>
  <si>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</si>
  <si>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</si>
  <si>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</si>
  <si>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</si>
  <si>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</si>
  <si>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</si>
  <si>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</si>
  <si>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</si>
  <si>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</si>
  <si>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</si>
  <si>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</si>
  <si>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</si>
  <si>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</si>
  <si>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</si>
  <si>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</si>
  <si>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</si>
  <si>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</si>
  <si>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</si>
  <si>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</si>
  <si>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</si>
  <si>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</si>
  <si>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</si>
  <si>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</si>
  <si>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</si>
  <si>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</si>
  <si>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</si>
  <si>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</si>
  <si>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</si>
  <si>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</si>
  <si>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</si>
  <si>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</si>
  <si>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</si>
  <si>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</si>
  <si>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</si>
  <si>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</si>
  <si>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</si>
  <si>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</si>
  <si>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</si>
  <si>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</si>
  <si>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</si>
  <si>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</si>
  <si>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</si>
  <si>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</si>
  <si>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</si>
  <si>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</si>
  <si>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</si>
  <si>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</si>
  <si>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</si>
  <si>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</si>
  <si>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</si>
  <si>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</si>
  <si>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</si>
  <si>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</si>
  <si>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</si>
  <si>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</si>
  <si>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</si>
  <si>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</si>
  <si>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</si>
  <si>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</si>
  <si>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</si>
  <si>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</si>
  <si>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</si>
  <si>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</si>
  <si>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</si>
  <si>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</si>
  <si>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</si>
  <si>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</si>
  <si>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</si>
  <si>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</si>
  <si>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</si>
  <si>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</si>
  <si>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</si>
  <si>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</si>
  <si>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</si>
  <si>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</si>
  <si>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</si>
  <si>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</si>
  <si>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</si>
  <si>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</si>
  <si>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</si>
  <si>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</si>
  <si>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</si>
  <si>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</si>
  <si>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</si>
  <si>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</si>
  <si>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</si>
  <si>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</si>
  <si>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</si>
  <si>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</si>
  <si>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</si>
  <si>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</si>
  <si>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</si>
  <si>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</si>
  <si>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</si>
  <si>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</si>
  <si>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</si>
  <si>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</si>
  <si>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</si>
  <si>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</si>
  <si>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</si>
  <si>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</si>
  <si>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</si>
  <si>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</si>
  <si>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</si>
  <si>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</si>
  <si>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</si>
  <si>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</si>
  <si>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</si>
  <si>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</si>
  <si>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</si>
  <si>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</si>
  <si>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</si>
  <si>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</si>
  <si>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</si>
  <si>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</si>
  <si>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</si>
  <si>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</si>
  <si>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</si>
  <si>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</si>
  <si>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</si>
  <si>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</si>
  <si>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</si>
  <si>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</si>
  <si>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</si>
  <si>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</si>
  <si>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</si>
  <si>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</si>
  <si>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</si>
  <si>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</si>
  <si>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</si>
  <si>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</si>
  <si>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</si>
  <si>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</si>
  <si>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</si>
  <si>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</si>
  <si>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</si>
  <si>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</si>
  <si>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</si>
  <si>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</si>
  <si>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</si>
  <si>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</si>
  <si>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</si>
  <si>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</si>
  <si>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</si>
  <si>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</si>
  <si>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</si>
  <si>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</si>
  <si>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</si>
  <si>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</si>
  <si>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</si>
  <si>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</si>
  <si>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</si>
  <si>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</si>
  <si>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</si>
  <si>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</si>
  <si>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</si>
  <si>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</si>
  <si>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</si>
  <si>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</si>
  <si>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</si>
  <si>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</si>
  <si>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</si>
  <si>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</si>
  <si>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</si>
  <si>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</si>
  <si>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</si>
  <si>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</si>
  <si>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</si>
  <si>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</si>
  <si>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</si>
  <si>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</si>
  <si>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</si>
  <si>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</si>
  <si>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</si>
  <si>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</si>
  <si>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</si>
  <si>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</si>
  <si>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</si>
  <si>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</si>
  <si>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</si>
  <si>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</si>
  <si>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</si>
  <si>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</si>
  <si>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</si>
  <si>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</si>
  <si>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</si>
  <si>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</si>
  <si>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</si>
  <si>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</si>
  <si>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</si>
  <si>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</si>
  <si>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</si>
  <si>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</si>
  <si>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</si>
  <si>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</si>
  <si>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</si>
  <si>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</si>
  <si>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</si>
  <si>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</si>
  <si>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</si>
  <si>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</si>
  <si>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</si>
  <si>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</si>
  <si>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</si>
  <si>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</si>
  <si>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</si>
  <si>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</si>
  <si>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</si>
  <si>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</si>
  <si>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</si>
  <si>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</si>
  <si>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</si>
  <si>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</si>
  <si>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</si>
  <si>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</si>
  <si>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</si>
  <si>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</si>
  <si>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</si>
  <si>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</si>
  <si>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</si>
  <si>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</si>
  <si>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</si>
  <si>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</si>
  <si>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</si>
  <si>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</si>
  <si>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</si>
  <si>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</si>
  <si>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</si>
  <si>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</si>
  <si>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</si>
  <si>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</si>
  <si>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</si>
  <si>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</si>
  <si>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</si>
  <si>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</si>
  <si>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</si>
  <si>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</si>
  <si>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</si>
  <si>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</si>
  <si>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</si>
  <si>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</si>
  <si>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</si>
  <si>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</si>
  <si>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</si>
  <si>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</si>
  <si>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</si>
  <si>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</si>
  <si>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</si>
  <si>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</si>
  <si>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</si>
  <si>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</si>
  <si>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</si>
  <si>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</si>
  <si>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</si>
  <si>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</si>
  <si>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</si>
  <si>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</si>
  <si>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</si>
  <si>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</si>
  <si>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</si>
  <si>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</si>
  <si>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</si>
  <si>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</si>
  <si>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</si>
  <si>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</si>
  <si>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</si>
  <si>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</si>
  <si>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</si>
  <si>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</si>
  <si>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</si>
  <si>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</si>
  <si>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</si>
  <si>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</si>
  <si>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</si>
  <si>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</si>
  <si>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</si>
  <si>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</si>
  <si>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</si>
  <si>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</si>
  <si>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</si>
  <si>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</si>
  <si>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</si>
  <si>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</si>
  <si>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</si>
  <si>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</si>
  <si>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</si>
  <si>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</si>
  <si>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</si>
  <si>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</si>
  <si>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</si>
  <si>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</si>
  <si>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</si>
  <si>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</si>
  <si>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</si>
  <si>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</si>
  <si>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</si>
  <si>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</si>
  <si>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</si>
  <si>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</si>
  <si>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</si>
  <si>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</si>
  <si>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</si>
  <si>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</si>
  <si>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</si>
  <si>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</si>
  <si>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</si>
  <si>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</si>
  <si>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</si>
  <si>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</si>
  <si>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</si>
  <si>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</si>
  <si>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</si>
  <si>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</si>
  <si>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</si>
  <si>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</si>
  <si>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</si>
  <si>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</si>
  <si>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</si>
  <si>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</si>
  <si>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</si>
  <si>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</si>
  <si>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</si>
  <si>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</si>
  <si>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</si>
  <si>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</si>
  <si>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</si>
  <si>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</si>
  <si>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</si>
  <si>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</si>
  <si>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</si>
  <si>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</si>
  <si>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</si>
  <si>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</si>
  <si>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</si>
  <si>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</si>
  <si>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</si>
  <si>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</si>
  <si>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</si>
  <si>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</si>
  <si>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</si>
  <si>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</si>
  <si>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</si>
  <si>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</si>
  <si>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</si>
  <si>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</si>
  <si>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</si>
  <si>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</si>
  <si>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</si>
  <si>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</si>
  <si>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</si>
  <si>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</si>
  <si>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</si>
  <si>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</si>
  <si>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</si>
  <si>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</si>
  <si>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</si>
  <si>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</si>
  <si>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</si>
  <si>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</si>
  <si>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</si>
  <si>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</si>
  <si>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</si>
  <si>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</si>
  <si>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</si>
  <si>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</si>
  <si>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</si>
  <si>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</si>
  <si>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</si>
  <si>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</si>
  <si>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</si>
  <si>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</si>
  <si>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</si>
  <si>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</si>
  <si>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</si>
  <si>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</si>
  <si>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</si>
  <si>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</si>
  <si>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</si>
  <si>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</si>
  <si>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</si>
  <si>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</si>
  <si>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</si>
  <si>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</si>
  <si>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</si>
  <si>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</si>
  <si>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</si>
  <si>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</si>
  <si>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</si>
  <si>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</si>
  <si>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</si>
  <si>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</si>
  <si>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</si>
  <si>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</si>
  <si>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</si>
  <si>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</si>
  <si>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</si>
  <si>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</si>
  <si>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</si>
  <si>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</si>
  <si>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</si>
  <si>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</si>
  <si>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</si>
  <si>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</si>
  <si>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</si>
  <si>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</si>
  <si>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</si>
  <si>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</si>
  <si>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</si>
  <si>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</si>
  <si>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</si>
  <si>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</si>
  <si>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</si>
  <si>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</si>
  <si>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</si>
  <si>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</si>
  <si>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</si>
  <si>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</si>
  <si>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</si>
  <si>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</si>
  <si>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</si>
  <si>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</si>
  <si>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</si>
  <si>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</si>
  <si>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</si>
  <si>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</si>
  <si>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</si>
  <si>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</si>
  <si>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</si>
  <si>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</si>
  <si>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</si>
  <si>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</si>
  <si>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</si>
  <si>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</si>
  <si>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</si>
  <si>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</si>
  <si>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</si>
  <si>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</si>
  <si>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</si>
  <si>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</si>
  <si>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</si>
  <si>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</si>
  <si>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</si>
  <si>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</si>
  <si>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</si>
  <si>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</si>
  <si>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</si>
  <si>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</si>
  <si>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</si>
  <si>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</si>
  <si>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</si>
  <si>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</si>
  <si>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</si>
  <si>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</si>
  <si>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</si>
  <si>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</si>
  <si>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</si>
  <si>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</si>
  <si>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</si>
  <si>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</si>
  <si>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</si>
  <si>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</si>
  <si>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</si>
  <si>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</si>
  <si>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</si>
  <si>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</si>
  <si>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</si>
  <si>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</si>
  <si>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</si>
  <si>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</si>
  <si>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</si>
  <si>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</si>
  <si>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</si>
  <si>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</si>
  <si>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</si>
  <si>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</si>
  <si>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</si>
  <si>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</si>
  <si>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</si>
  <si>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</si>
  <si>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</si>
  <si>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</si>
  <si>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</si>
  <si>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</si>
  <si>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</si>
  <si>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</si>
  <si>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</si>
  <si>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</si>
  <si>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</si>
  <si>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</si>
  <si>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</si>
  <si>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</si>
  <si>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</si>
  <si>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</si>
  <si>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</si>
  <si>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</si>
  <si>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</si>
  <si>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</si>
  <si>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</si>
  <si>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</si>
  <si>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</si>
  <si>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</si>
  <si>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</si>
  <si>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</si>
  <si>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</si>
  <si>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</si>
  <si>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</si>
  <si>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</si>
  <si>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</si>
  <si>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</si>
  <si>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</si>
  <si>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</si>
  <si>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</si>
  <si>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</si>
  <si>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</si>
  <si>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</si>
  <si>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</si>
  <si>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</si>
  <si>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</si>
  <si>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</si>
  <si>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</si>
  <si>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</si>
  <si>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</si>
  <si>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</si>
  <si>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</si>
  <si>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</si>
  <si>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</si>
  <si>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</si>
  <si>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</si>
  <si>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</si>
  <si>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</si>
  <si>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</si>
  <si>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</si>
  <si>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</si>
  <si>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</si>
  <si>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</si>
  <si>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</si>
  <si>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</si>
  <si>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</si>
  <si>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</si>
  <si>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</si>
  <si>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</si>
  <si>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</si>
  <si>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</si>
  <si>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</si>
  <si>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</si>
  <si>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</si>
  <si>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</si>
  <si>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</si>
  <si>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</si>
  <si>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</si>
  <si>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</si>
  <si>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</si>
  <si>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</si>
  <si>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</si>
  <si>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</si>
  <si>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</si>
  <si>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</si>
  <si>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</si>
  <si>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</si>
  <si>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</si>
  <si>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</si>
  <si>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</si>
  <si>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</si>
  <si>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</si>
  <si>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</si>
  <si>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</si>
  <si>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</si>
  <si>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</si>
  <si>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</si>
  <si>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</si>
  <si>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</si>
  <si>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</si>
  <si>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</si>
  <si>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</si>
  <si>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</si>
  <si>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</si>
  <si>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</si>
  <si>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</si>
  <si>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</si>
  <si>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</si>
  <si>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</si>
  <si>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</si>
  <si>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</si>
  <si>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</si>
  <si>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</si>
  <si>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</si>
  <si>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</si>
  <si>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</si>
  <si>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</si>
  <si>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</si>
  <si>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</si>
  <si>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</si>
  <si>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</si>
  <si>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</si>
  <si>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</si>
  <si>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</si>
  <si>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</si>
  <si>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</si>
  <si>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</si>
  <si>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</si>
  <si>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</si>
  <si>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</si>
  <si>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</si>
  <si>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</si>
  <si>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</si>
  <si>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</si>
  <si>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</si>
  <si>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</si>
  <si>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</si>
  <si>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</si>
  <si>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</si>
  <si>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</si>
  <si>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</si>
  <si>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</si>
  <si>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</si>
  <si>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</si>
  <si>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</si>
  <si>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</si>
  <si>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</si>
  <si>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</si>
  <si>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</si>
  <si>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</si>
  <si>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</si>
  <si>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</si>
  <si>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</si>
  <si>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</si>
  <si>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</si>
  <si>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</si>
  <si>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</si>
  <si>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</si>
  <si>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</si>
  <si>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</si>
  <si>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</si>
  <si>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</si>
  <si>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</si>
  <si>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</si>
  <si>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</si>
  <si>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</si>
  <si>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</si>
  <si>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</si>
  <si>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</si>
  <si>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</si>
  <si>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</si>
  <si>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</si>
  <si>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</si>
  <si>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</si>
  <si>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</si>
  <si>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</si>
  <si>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</si>
  <si>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</si>
  <si>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</si>
  <si>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</si>
  <si>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</si>
  <si>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</si>
  <si>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</si>
  <si>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</si>
  <si>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</si>
  <si>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</si>
  <si>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</si>
  <si>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</si>
  <si>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</si>
  <si>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</si>
  <si>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</si>
  <si>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</si>
  <si>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</si>
  <si>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</si>
  <si>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</si>
  <si>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</si>
  <si>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</si>
  <si>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</si>
  <si>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</si>
  <si>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</si>
  <si>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</si>
  <si>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</si>
  <si>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</si>
  <si>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</si>
  <si>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</si>
  <si>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</si>
  <si>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</si>
  <si>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</si>
  <si>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</si>
  <si>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</si>
  <si>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</si>
  <si>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</si>
  <si>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</si>
  <si>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</si>
  <si>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</si>
  <si>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</si>
  <si>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</si>
  <si>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</si>
  <si>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</si>
  <si>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</si>
  <si>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</si>
  <si>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</si>
  <si>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</si>
  <si>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</si>
  <si>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</si>
  <si>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</si>
  <si>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</si>
  <si>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</si>
  <si>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</si>
  <si>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</si>
  <si>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</si>
  <si>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</si>
  <si>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</si>
  <si>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</si>
  <si>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</si>
  <si>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</si>
  <si>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</si>
  <si>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</si>
  <si>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</si>
  <si>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</si>
  <si>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</si>
  <si>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</si>
  <si>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</si>
  <si>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</si>
  <si>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</si>
  <si>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</si>
  <si>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</si>
  <si>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</si>
  <si>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</si>
  <si>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</si>
  <si>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</si>
  <si>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</si>
  <si>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</si>
  <si>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</si>
  <si>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</si>
  <si>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</si>
  <si>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</si>
  <si>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</si>
  <si>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</si>
  <si>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</si>
  <si>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</si>
  <si>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</si>
  <si>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</si>
  <si>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</si>
  <si>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</si>
  <si>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</si>
  <si>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</si>
  <si>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</si>
  <si>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</si>
  <si>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</si>
  <si>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</si>
  <si>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</si>
  <si>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</si>
  <si>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</si>
  <si>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</si>
  <si>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</si>
  <si>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</si>
  <si>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</si>
  <si>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</si>
  <si>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</si>
  <si>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</si>
  <si>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</si>
  <si>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</si>
  <si>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</si>
  <si>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</si>
  <si>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</si>
  <si>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</si>
  <si>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</si>
  <si>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</si>
  <si>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</si>
  <si>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</si>
  <si>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</si>
  <si>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</si>
  <si>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</si>
  <si>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</si>
  <si>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</si>
  <si>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</si>
  <si>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</si>
  <si>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</si>
  <si>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</si>
  <si>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</si>
  <si>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</si>
  <si>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</si>
  <si>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</si>
  <si>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</si>
  <si>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</si>
  <si>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</si>
  <si>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</si>
  <si>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</si>
  <si>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</si>
  <si>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</si>
  <si>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</si>
  <si>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</si>
  <si>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</si>
  <si>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</si>
  <si>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</si>
  <si>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</si>
  <si>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</si>
  <si>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</si>
  <si>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</si>
  <si>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</si>
  <si>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</si>
  <si>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</si>
  <si>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</si>
  <si>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</si>
  <si>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</si>
  <si>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</si>
  <si>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</si>
  <si>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</si>
  <si>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</si>
  <si>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</si>
  <si>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</si>
  <si>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</si>
  <si>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</si>
  <si>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</si>
  <si>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</si>
  <si>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</si>
  <si>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</si>
  <si>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</si>
  <si>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</si>
  <si>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</si>
  <si>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</si>
  <si>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</si>
  <si>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</si>
  <si>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</si>
  <si>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</si>
  <si>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</si>
  <si>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</si>
  <si>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</si>
  <si>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</si>
  <si>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</si>
  <si>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</si>
  <si>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</si>
  <si>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</si>
  <si>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</si>
  <si>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</si>
  <si>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</si>
  <si>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</si>
  <si>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</si>
  <si>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</si>
  <si>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</si>
  <si>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</si>
  <si>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</si>
  <si>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</si>
  <si>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</si>
  <si>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</si>
  <si>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</si>
  <si>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</si>
  <si>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</si>
  <si>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</si>
  <si>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</si>
  <si>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</si>
  <si>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</si>
  <si>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</si>
  <si>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</si>
  <si>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</si>
  <si>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</si>
  <si>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</si>
  <si>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</si>
  <si>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</si>
  <si>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</si>
  <si>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</si>
  <si>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</si>
  <si>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</si>
  <si>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</si>
  <si>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</si>
  <si>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</si>
  <si>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</si>
  <si>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</si>
  <si>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</si>
  <si>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</si>
  <si>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</si>
  <si>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</si>
  <si>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</si>
  <si>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</si>
  <si>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</si>
  <si>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</si>
  <si>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</si>
  <si>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</si>
  <si>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</si>
  <si>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</si>
  <si>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</si>
  <si>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</si>
  <si>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</si>
  <si>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</si>
  <si>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</si>
  <si>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</si>
  <si>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</si>
  <si>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</si>
  <si>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</si>
  <si>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</si>
  <si>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</si>
  <si>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</si>
  <si>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</si>
  <si>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</si>
  <si>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</si>
  <si>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</si>
  <si>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</si>
  <si>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</si>
  <si>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</si>
  <si>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</si>
  <si>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</si>
  <si>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</si>
  <si>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</si>
  <si>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</si>
  <si>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</si>
  <si>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</si>
  <si>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</si>
  <si>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</si>
  <si>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</si>
  <si>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</si>
  <si>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</si>
  <si>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</si>
  <si>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</si>
  <si>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</si>
  <si>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</si>
  <si>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</si>
  <si>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</si>
  <si>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</si>
  <si>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</si>
  <si>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</si>
  <si>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</si>
  <si>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</si>
  <si>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</si>
  <si>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</si>
  <si>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</si>
  <si>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</si>
  <si>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</si>
  <si>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</si>
  <si>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</si>
  <si>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</si>
  <si>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</si>
  <si>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</si>
  <si>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</si>
  <si>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</si>
  <si>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</si>
  <si>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</si>
  <si>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</si>
  <si>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</si>
  <si>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</si>
  <si>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</si>
  <si>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</si>
  <si>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</si>
  <si>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</si>
  <si>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</si>
  <si>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</si>
  <si>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</si>
  <si>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</si>
  <si>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</si>
  <si>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</si>
  <si>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</si>
  <si>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</si>
  <si>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</si>
  <si>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</si>
  <si>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</si>
  <si>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</si>
  <si>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</si>
  <si>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</si>
  <si>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</si>
  <si>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</si>
  <si>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</si>
  <si>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</si>
  <si>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</si>
  <si>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</si>
  <si>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</si>
  <si>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</si>
  <si>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</si>
  <si>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</si>
  <si>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</si>
  <si>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</si>
  <si>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</si>
  <si>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</si>
  <si>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</si>
  <si>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</si>
  <si>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</si>
  <si>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</si>
  <si>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</si>
  <si>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</si>
  <si>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</si>
  <si>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</si>
  <si>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</si>
  <si>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</si>
  <si>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</si>
  <si>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</si>
  <si>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</si>
  <si>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</si>
  <si>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</si>
  <si>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</si>
  <si>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</si>
  <si>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</si>
  <si>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</si>
  <si>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</si>
  <si>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</si>
  <si>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</si>
  <si>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</si>
  <si>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</si>
  <si>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</si>
  <si>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</si>
  <si>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</si>
  <si>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</si>
  <si>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</si>
  <si>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</si>
  <si>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</si>
  <si>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</si>
  <si>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</si>
  <si>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</si>
  <si>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</si>
  <si>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</si>
  <si>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</si>
  <si>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</si>
  <si>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</si>
  <si>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</si>
  <si>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</si>
  <si>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</si>
  <si>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</si>
  <si>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</si>
  <si>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</si>
  <si>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</si>
  <si>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</si>
  <si>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</si>
  <si>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</si>
  <si>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</si>
  <si>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</si>
  <si>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</si>
  <si>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</si>
  <si>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</si>
  <si>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</si>
  <si>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</si>
  <si>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</si>
  <si>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</si>
  <si>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</si>
  <si>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</si>
  <si>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</si>
  <si>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</si>
  <si>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</si>
  <si>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</si>
  <si>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</si>
  <si>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</si>
  <si>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</si>
  <si>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</si>
  <si>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</si>
  <si>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</si>
  <si>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</si>
  <si>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</si>
  <si>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</si>
  <si>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</si>
  <si>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</si>
  <si>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</si>
  <si>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</si>
  <si>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</si>
  <si>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</si>
  <si>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</si>
  <si>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</si>
  <si>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</si>
  <si>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</si>
  <si>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</si>
  <si>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</si>
  <si>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</si>
  <si>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</si>
  <si>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</si>
  <si>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</si>
  <si>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</si>
  <si>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</si>
  <si>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</si>
  <si>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</si>
  <si>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</si>
  <si>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</si>
  <si>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</si>
  <si>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</si>
  <si>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</si>
  <si>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</si>
  <si>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</si>
  <si>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</si>
  <si>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</si>
  <si>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</si>
  <si>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</si>
  <si>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</si>
  <si>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</si>
  <si>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</si>
  <si>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</si>
  <si>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</si>
  <si>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</si>
  <si>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</si>
  <si>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</si>
  <si>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</si>
  <si>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</si>
  <si>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</si>
  <si>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</si>
  <si>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</si>
  <si>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</si>
  <si>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</si>
  <si>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</si>
  <si>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</si>
  <si>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</si>
  <si>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</si>
  <si>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</si>
  <si>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</si>
  <si>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</si>
  <si>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</si>
  <si>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</si>
  <si>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</si>
  <si>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</si>
  <si>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</si>
  <si>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</si>
  <si>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</si>
  <si>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</si>
  <si>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</si>
  <si>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</si>
  <si>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</si>
  <si>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</si>
  <si>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</si>
  <si>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</si>
  <si>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</si>
  <si>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</si>
  <si>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</si>
  <si>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</si>
  <si>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</si>
  <si>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</si>
  <si>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</si>
  <si>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</si>
  <si>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</si>
  <si>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</si>
  <si>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</si>
  <si>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</si>
  <si>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</si>
  <si>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</si>
  <si>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</si>
  <si>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</si>
  <si>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</si>
  <si>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</si>
  <si>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</si>
  <si>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</si>
  <si>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</si>
  <si>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</si>
  <si>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</si>
  <si>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</si>
  <si>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</si>
  <si>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</si>
  <si>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</si>
  <si>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</si>
  <si>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</si>
  <si>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</si>
  <si>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</si>
  <si>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</si>
  <si>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</si>
  <si>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</si>
  <si>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</si>
  <si>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</si>
  <si>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</si>
  <si>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</si>
  <si>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</si>
  <si>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</si>
  <si>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</si>
  <si>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</si>
  <si>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</si>
  <si>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</si>
  <si>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</si>
  <si>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</si>
  <si>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</si>
  <si>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</si>
  <si>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</si>
  <si>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</si>
  <si>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</si>
  <si>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</si>
  <si>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</si>
  <si>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</si>
  <si>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</si>
  <si>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</si>
  <si>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</si>
  <si>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</si>
  <si>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</si>
  <si>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</si>
  <si>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</si>
  <si>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</si>
  <si>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</si>
  <si>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</si>
  <si>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</si>
  <si>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</si>
  <si>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</si>
  <si>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</si>
  <si>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</si>
  <si>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</si>
  <si>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</si>
  <si>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</si>
  <si>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</si>
  <si>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</si>
  <si>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</si>
  <si>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</si>
  <si>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</si>
  <si>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</si>
  <si>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</si>
  <si>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</si>
  <si>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</si>
  <si>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</si>
  <si>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</si>
  <si>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</si>
  <si>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</si>
  <si>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</si>
  <si>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</si>
  <si>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</si>
  <si>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</si>
  <si>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</si>
  <si>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</si>
  <si>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</si>
  <si>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</si>
  <si>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</si>
  <si>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</si>
  <si>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</si>
  <si>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</si>
  <si>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</si>
  <si>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</si>
  <si>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</si>
  <si>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</si>
  <si>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</si>
  <si>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</si>
  <si>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</si>
  <si>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</si>
  <si>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</si>
  <si>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</si>
  <si>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</si>
  <si>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</si>
  <si>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</si>
  <si>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</si>
  <si>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</si>
  <si>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</si>
  <si>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</si>
  <si>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</si>
  <si>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</si>
  <si>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</si>
  <si>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</si>
  <si>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</si>
  <si>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</si>
  <si>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</si>
  <si>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</si>
  <si>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</si>
  <si>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</si>
  <si>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</si>
  <si>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</si>
  <si>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</si>
  <si>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</si>
  <si>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</si>
  <si>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</si>
  <si>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</si>
  <si>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</si>
  <si>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</si>
  <si>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</si>
  <si>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</si>
  <si>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</si>
  <si>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</si>
  <si>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</si>
  <si>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</si>
  <si>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</si>
  <si>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</si>
  <si>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</si>
  <si>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</si>
  <si>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</si>
  <si>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</si>
  <si>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</si>
  <si>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</si>
  <si>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</si>
  <si>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</si>
  <si>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</si>
  <si>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</si>
  <si>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</si>
  <si>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</si>
  <si>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</si>
  <si>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</si>
  <si>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</si>
  <si>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</si>
  <si>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</si>
  <si>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</si>
  <si>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</si>
  <si>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</si>
  <si>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</si>
  <si>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</si>
  <si>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</si>
  <si>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</si>
  <si>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</si>
  <si>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</si>
  <si>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</si>
  <si>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</si>
  <si>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</si>
  <si>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</si>
  <si>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</si>
  <si>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</si>
  <si>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</si>
  <si>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</si>
  <si>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</si>
  <si>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</si>
  <si>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</si>
  <si>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</si>
  <si>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</si>
  <si>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</si>
  <si>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</si>
  <si>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</si>
  <si>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</si>
  <si>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</si>
  <si>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</si>
  <si>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</si>
  <si>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</si>
  <si>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</si>
  <si>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</si>
  <si>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</si>
  <si>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</si>
  <si>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</si>
  <si>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</si>
  <si>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</si>
  <si>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</si>
  <si>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</si>
  <si>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</si>
  <si>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</si>
  <si>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</si>
  <si>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</si>
  <si>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</si>
  <si>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</si>
  <si>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</si>
  <si>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</si>
  <si>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</si>
  <si>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</si>
  <si>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</si>
  <si>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</si>
  <si>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</si>
  <si>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</si>
  <si>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</si>
  <si>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</si>
  <si>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</si>
  <si>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</si>
  <si>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</si>
  <si>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</si>
  <si>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</si>
  <si>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</si>
  <si>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</si>
  <si>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</si>
  <si>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</si>
  <si>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</si>
  <si>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</si>
  <si>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</si>
  <si>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</si>
  <si>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</si>
  <si>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</si>
  <si>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</si>
  <si>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</si>
  <si>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</si>
  <si>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</si>
  <si>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</si>
  <si>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</si>
  <si>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</si>
  <si>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</si>
  <si>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</si>
  <si>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</si>
  <si>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</si>
  <si>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</si>
  <si>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</si>
  <si>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</si>
  <si>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</si>
  <si>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</si>
  <si>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</si>
  <si>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</si>
  <si>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</si>
  <si>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</si>
  <si>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</si>
  <si>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</si>
  <si>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</si>
  <si>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</si>
  <si>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</si>
  <si>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</si>
  <si>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</si>
  <si>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</si>
  <si>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</si>
  <si>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</si>
  <si>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</si>
  <si>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</si>
  <si>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</si>
  <si>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</si>
  <si>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</si>
  <si>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</si>
  <si>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</si>
  <si>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</si>
  <si>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</si>
  <si>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</si>
  <si>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</si>
  <si>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</si>
  <si>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</si>
  <si>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</si>
  <si>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</si>
  <si>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</si>
  <si>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</si>
  <si>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</si>
  <si>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</si>
  <si>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</si>
  <si>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</si>
  <si>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</si>
  <si>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</si>
  <si>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</si>
  <si>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</si>
  <si>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</si>
  <si>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</si>
  <si>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</si>
  <si>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</si>
  <si>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</si>
  <si>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</si>
  <si>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</si>
  <si>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</si>
  <si>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</si>
  <si>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</si>
  <si>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</si>
  <si>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</si>
  <si>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</si>
  <si>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</si>
  <si>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</si>
  <si>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</si>
  <si>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</si>
  <si>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</si>
  <si>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</si>
  <si>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</si>
  <si>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</si>
  <si>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</si>
  <si>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</si>
  <si>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</si>
  <si>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</si>
  <si>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</si>
  <si>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</si>
  <si>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</si>
  <si>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</si>
  <si>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</si>
  <si>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</si>
  <si>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</si>
  <si>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</si>
  <si>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</si>
  <si>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</si>
  <si>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</si>
  <si>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</si>
  <si>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</si>
  <si>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</si>
  <si>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</si>
  <si>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</si>
  <si>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</si>
  <si>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</si>
  <si>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</si>
  <si>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</si>
  <si>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</si>
  <si>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</si>
  <si>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</si>
  <si>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</si>
  <si>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</si>
  <si>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</si>
  <si>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</si>
  <si>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</si>
  <si>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</si>
  <si>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</si>
  <si>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</si>
  <si>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</si>
  <si>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</si>
  <si>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</si>
  <si>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</si>
  <si>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</si>
  <si>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</si>
  <si>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</si>
  <si>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</si>
  <si>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</si>
  <si>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</si>
  <si>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</si>
  <si>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</si>
  <si>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</si>
  <si>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</si>
  <si>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</si>
  <si>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</si>
  <si>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</si>
  <si>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</si>
  <si>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</si>
  <si>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</si>
  <si>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</si>
  <si>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</si>
  <si>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</si>
  <si>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</si>
  <si>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</si>
  <si>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</si>
  <si>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</si>
  <si>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</si>
  <si>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</si>
  <si>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</si>
  <si>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</si>
  <si>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</si>
  <si>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</si>
  <si>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</si>
  <si>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</si>
  <si>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</si>
  <si>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</si>
  <si>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</si>
  <si>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</si>
  <si>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</si>
  <si>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</si>
  <si>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</si>
  <si>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</si>
  <si>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</si>
  <si>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</si>
  <si>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</si>
  <si>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</si>
  <si>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</si>
  <si>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</si>
  <si>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</si>
  <si>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</si>
  <si>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</si>
  <si>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</si>
  <si>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</si>
  <si>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</si>
  <si>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</si>
  <si>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</si>
  <si>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</si>
  <si>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</si>
  <si>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</si>
  <si>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</si>
  <si>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</si>
  <si>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</si>
  <si>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</si>
  <si>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</si>
  <si>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</si>
  <si>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</si>
  <si>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</si>
  <si>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</si>
  <si>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</si>
  <si>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</si>
  <si>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</si>
  <si>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</si>
  <si>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</si>
  <si>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</si>
  <si>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</si>
  <si>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</si>
  <si>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</si>
  <si>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</si>
  <si>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</si>
  <si>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</si>
  <si>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</si>
  <si>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</si>
  <si>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</si>
  <si>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</si>
  <si>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</si>
  <si>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</si>
  <si>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</si>
  <si>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</si>
  <si>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</si>
  <si>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</si>
  <si>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</si>
  <si>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</si>
  <si>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</si>
  <si>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</si>
  <si>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</si>
  <si>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</si>
  <si>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</si>
  <si>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</si>
  <si>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</si>
  <si>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</si>
  <si>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</si>
  <si>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</si>
  <si>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</si>
  <si>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</si>
  <si>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</si>
  <si>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</si>
  <si>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</si>
  <si>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</si>
  <si>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</si>
  <si>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</si>
  <si>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</si>
  <si>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</si>
  <si>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</si>
  <si>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</si>
  <si>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</si>
  <si>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</si>
  <si>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</si>
  <si>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</si>
  <si>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</si>
  <si>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</si>
  <si>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</si>
  <si>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</si>
  <si>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</si>
  <si>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</si>
  <si>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</si>
  <si>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</si>
  <si>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</si>
  <si>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</si>
  <si>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</si>
  <si>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</si>
  <si>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</si>
  <si>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</si>
  <si>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</si>
  <si>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</si>
  <si>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</si>
  <si>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</si>
  <si>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</si>
  <si>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</si>
  <si>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</si>
  <si>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</si>
  <si>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</si>
  <si>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</si>
  <si>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</si>
  <si>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</si>
  <si>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</si>
  <si>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</si>
  <si>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</si>
  <si>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</si>
  <si>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</si>
  <si>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</si>
  <si>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</si>
  <si>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</si>
  <si>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</si>
  <si>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</si>
  <si>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</si>
  <si>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</si>
  <si>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</si>
  <si>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</si>
  <si>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</si>
  <si>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</si>
  <si>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</si>
  <si>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</si>
  <si>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</si>
  <si>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</si>
  <si>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</si>
  <si>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</si>
  <si>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</si>
  <si>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</si>
  <si>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</si>
  <si>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</si>
  <si>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</si>
  <si>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</si>
  <si>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</si>
  <si>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</si>
  <si>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</si>
  <si>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</si>
  <si>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</si>
  <si>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</si>
  <si>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</si>
  <si>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</si>
  <si>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</si>
  <si>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</si>
  <si>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</si>
  <si>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</si>
  <si>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</si>
  <si>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</si>
  <si>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</si>
  <si>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</si>
  <si>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</si>
  <si>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</si>
  <si>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</si>
  <si>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</si>
  <si>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</si>
  <si>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</si>
  <si>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</si>
  <si>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</si>
  <si>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</si>
  <si>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</si>
  <si>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</si>
  <si>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</si>
  <si>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</si>
  <si>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</si>
  <si>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</si>
  <si>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</si>
  <si>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</si>
  <si>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</si>
  <si>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</si>
  <si>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</si>
  <si>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</si>
  <si>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</si>
  <si>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</si>
  <si>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</si>
  <si>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</si>
  <si>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</si>
  <si>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</si>
  <si>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</si>
  <si>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</si>
  <si>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</si>
  <si>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</si>
  <si>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</si>
  <si>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</si>
  <si>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</si>
  <si>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</si>
  <si>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</si>
  <si>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</si>
  <si>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</si>
  <si>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</si>
  <si>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</si>
  <si>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</si>
  <si>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</si>
  <si>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</si>
  <si>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</si>
  <si>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</si>
  <si>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</si>
  <si>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</si>
  <si>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</si>
  <si>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</si>
  <si>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</si>
  <si>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</si>
  <si>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</si>
  <si>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</si>
  <si>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</si>
  <si>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</si>
  <si>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</si>
  <si>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</si>
  <si>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</si>
  <si>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</si>
  <si>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</si>
  <si>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</si>
  <si>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</si>
  <si>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</si>
  <si>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</si>
  <si>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</si>
  <si>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</si>
  <si>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</si>
  <si>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</si>
  <si>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</si>
  <si>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</si>
  <si>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</si>
  <si>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</si>
  <si>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</si>
  <si>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</si>
  <si>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</si>
  <si>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</si>
  <si>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</si>
  <si>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</si>
  <si>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</si>
  <si>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</si>
  <si>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</si>
  <si>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</si>
  <si>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</si>
  <si>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</si>
  <si>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</si>
  <si>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</si>
  <si>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</si>
  <si>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</si>
  <si>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</si>
  <si>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</si>
  <si>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</si>
  <si>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</si>
  <si>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</si>
  <si>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</si>
  <si>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</si>
  <si>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</si>
  <si>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</si>
  <si>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</si>
  <si>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</si>
  <si>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</si>
  <si>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</si>
  <si>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</si>
  <si>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</si>
  <si>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</si>
  <si>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</si>
  <si>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</si>
  <si>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</si>
  <si>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</si>
  <si>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</si>
  <si>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</si>
  <si>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</si>
  <si>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</si>
  <si>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</si>
  <si>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</si>
  <si>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</si>
  <si>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</si>
  <si>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</si>
  <si>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</si>
  <si>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</si>
  <si>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</si>
  <si>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</si>
  <si>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</si>
  <si>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</si>
  <si>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</si>
  <si>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</si>
  <si>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</si>
  <si>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</si>
  <si>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</si>
  <si>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</si>
  <si>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</si>
  <si>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</si>
  <si>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</si>
  <si>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</si>
  <si>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</si>
  <si>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</si>
  <si>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</si>
  <si>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</si>
  <si>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</si>
  <si>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</si>
  <si>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</si>
  <si>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</si>
  <si>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</si>
  <si>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</si>
  <si>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</si>
  <si>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</si>
  <si>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</si>
  <si>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</si>
  <si>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</si>
  <si>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</si>
  <si>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</si>
  <si>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</si>
  <si>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</si>
  <si>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</si>
  <si>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</si>
  <si>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</si>
  <si>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</si>
  <si>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</si>
  <si>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</si>
  <si>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</si>
  <si>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</si>
  <si>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</si>
  <si>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</si>
  <si>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</si>
  <si>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</si>
  <si>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</si>
  <si>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</si>
  <si>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</si>
  <si>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</si>
  <si>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</si>
  <si>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</si>
  <si>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</si>
  <si>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</si>
  <si>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</si>
  <si>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</si>
  <si>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</si>
  <si>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</si>
  <si>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</si>
  <si>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</si>
  <si>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</si>
  <si>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</si>
  <si>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</si>
  <si>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</si>
  <si>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</si>
  <si>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</si>
  <si>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</si>
  <si>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</si>
  <si>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</si>
  <si>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</si>
  <si>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</si>
  <si>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</si>
  <si>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</si>
  <si>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</si>
  <si>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</si>
  <si>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</si>
  <si>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</si>
  <si>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</si>
  <si>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</si>
  <si>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</si>
  <si>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</si>
  <si>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</si>
  <si>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</si>
  <si>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</si>
  <si>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</si>
  <si>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</si>
  <si>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</si>
  <si>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</si>
  <si>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</si>
  <si>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</si>
  <si>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</si>
  <si>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</si>
  <si>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</si>
  <si>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</si>
  <si>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</si>
  <si>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</si>
  <si>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</si>
  <si>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</si>
  <si>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</si>
  <si>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</si>
  <si>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</si>
  <si>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</si>
  <si>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</si>
  <si>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</si>
  <si>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</si>
  <si>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</si>
  <si>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</si>
  <si>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</si>
  <si>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</si>
  <si>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</si>
  <si>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</si>
  <si>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</si>
  <si>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</si>
  <si>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</si>
  <si>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</si>
  <si>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</si>
  <si>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</si>
  <si>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</si>
  <si>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</si>
  <si>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</si>
  <si>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</si>
  <si>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</si>
  <si>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</si>
  <si>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</si>
  <si>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</si>
  <si>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</si>
  <si>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</si>
  <si>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</si>
  <si>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</si>
  <si>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</si>
  <si>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</si>
  <si>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</si>
  <si>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</si>
  <si>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</si>
  <si>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</si>
  <si>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</si>
  <si>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</si>
  <si>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</si>
  <si>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</si>
  <si>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</si>
  <si>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</si>
  <si>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</si>
  <si>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</si>
  <si>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</si>
  <si>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</si>
  <si>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</si>
  <si>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</si>
  <si>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</si>
  <si>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</si>
  <si>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</si>
  <si>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</si>
  <si>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</si>
  <si>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</si>
  <si>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</si>
  <si>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</si>
  <si>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</si>
  <si>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</si>
  <si>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</si>
  <si>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</si>
  <si>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</si>
  <si>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</si>
  <si>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</si>
  <si>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</si>
  <si>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</si>
  <si>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</si>
  <si>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</si>
  <si>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</si>
  <si>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</si>
  <si>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</si>
  <si>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</si>
  <si>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</si>
  <si>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</si>
  <si>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</si>
  <si>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</si>
  <si>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</si>
  <si>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</si>
  <si>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</si>
  <si>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</si>
  <si>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</si>
  <si>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</si>
  <si>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</si>
  <si>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</si>
  <si>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</si>
  <si>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</si>
  <si>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</si>
  <si>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</si>
  <si>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</si>
  <si>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</si>
  <si>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</si>
  <si>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</si>
  <si>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</si>
  <si>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</si>
  <si>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</si>
  <si>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</si>
  <si>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</si>
  <si>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</si>
  <si>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</si>
  <si>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</si>
  <si>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</si>
  <si>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</si>
  <si>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</si>
  <si>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</si>
  <si>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</si>
  <si>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</si>
  <si>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</si>
  <si>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</si>
  <si>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</si>
  <si>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</si>
  <si>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</si>
  <si>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</si>
  <si>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</si>
  <si>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</si>
  <si>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</si>
  <si>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</si>
  <si>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</si>
  <si>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</si>
  <si>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</si>
  <si>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</si>
  <si>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</si>
  <si>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</si>
  <si>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</si>
  <si>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</si>
  <si>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</si>
  <si>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</si>
  <si>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</si>
  <si>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</si>
  <si>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</si>
  <si>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</si>
  <si>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</si>
  <si>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</si>
  <si>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</si>
  <si>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</si>
  <si>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</si>
  <si>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</si>
  <si>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</si>
  <si>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</si>
  <si>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</si>
  <si>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</si>
  <si>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</si>
  <si>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</si>
  <si>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</si>
  <si>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</si>
  <si>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</si>
  <si>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</si>
  <si>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</si>
  <si>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</si>
  <si>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</si>
  <si>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</si>
  <si>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</si>
  <si>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</si>
  <si>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</si>
  <si>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</si>
  <si>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</si>
  <si>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</si>
  <si>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</si>
  <si>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</si>
  <si>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</si>
  <si>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</si>
  <si>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</si>
  <si>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</si>
  <si>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</si>
  <si>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</si>
  <si>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</si>
  <si>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</si>
  <si>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</si>
  <si>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</si>
  <si>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</si>
  <si>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</si>
  <si>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</si>
  <si>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</si>
  <si>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</si>
  <si>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</si>
  <si>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</si>
  <si>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</si>
  <si>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</si>
  <si>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</si>
  <si>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</si>
  <si>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</si>
  <si>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</si>
  <si>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</si>
  <si>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</si>
  <si>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</si>
  <si>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</si>
  <si>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</si>
  <si>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</si>
  <si>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</si>
  <si>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</si>
  <si>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</si>
  <si>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</si>
  <si>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</si>
  <si>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</si>
  <si>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</si>
  <si>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</si>
  <si>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</si>
  <si>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</si>
  <si>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</si>
  <si>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</si>
  <si>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</si>
  <si>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</si>
  <si>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</si>
  <si>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</si>
  <si>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</si>
  <si>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</si>
  <si>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</si>
  <si>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</si>
  <si>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</si>
  <si>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</si>
  <si>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</si>
  <si>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</si>
  <si>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</si>
  <si>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</si>
  <si>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</si>
  <si>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</si>
  <si>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</si>
  <si>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</si>
  <si>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</si>
  <si>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</si>
  <si>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</si>
  <si>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</si>
  <si>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</si>
  <si>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</si>
  <si>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</si>
  <si>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</si>
  <si>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</si>
  <si>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</si>
  <si>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</si>
  <si>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</si>
  <si>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</si>
  <si>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</si>
  <si>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</si>
  <si>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</si>
  <si>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</si>
  <si>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</si>
  <si>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</si>
  <si>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</si>
  <si>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</si>
  <si>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</si>
  <si>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</si>
  <si>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</si>
  <si>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</si>
  <si>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</si>
  <si>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</si>
  <si>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</si>
  <si>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</si>
  <si>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</si>
  <si>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</si>
  <si>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</si>
  <si>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</si>
  <si>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</si>
  <si>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</si>
  <si>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</si>
  <si>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</si>
  <si>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</si>
  <si>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</si>
  <si>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</si>
  <si>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</si>
  <si>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</si>
  <si>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</si>
  <si>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</si>
  <si>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</si>
  <si>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</si>
  <si>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</si>
  <si>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</si>
  <si>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</si>
  <si>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</si>
  <si>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</si>
  <si>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</si>
  <si>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</si>
  <si>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</si>
  <si>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</si>
  <si>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</si>
  <si>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</si>
  <si>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</si>
  <si>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</si>
  <si>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</si>
  <si>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</si>
  <si>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</si>
  <si>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</si>
  <si>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</si>
  <si>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</si>
  <si>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</si>
  <si>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</si>
  <si>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</si>
  <si>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</si>
  <si>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</si>
  <si>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</si>
  <si>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</si>
  <si>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</si>
  <si>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</si>
  <si>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</si>
  <si>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</si>
  <si>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</si>
  <si>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</si>
  <si>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</si>
  <si>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</si>
  <si>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</si>
  <si>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</si>
  <si>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</si>
  <si>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</si>
  <si>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</si>
  <si>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</si>
  <si>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</si>
  <si>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</si>
  <si>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</si>
  <si>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</si>
  <si>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</si>
  <si>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</si>
  <si>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</si>
  <si>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</si>
  <si>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</si>
  <si>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</si>
  <si>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</si>
  <si>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</si>
  <si>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</si>
  <si>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</si>
  <si>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</si>
  <si>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</si>
  <si>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</si>
  <si>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</si>
  <si>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</si>
  <si>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</si>
  <si>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</si>
  <si>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</si>
  <si>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</si>
  <si>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</si>
  <si>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</si>
  <si>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</si>
  <si>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</si>
  <si>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</si>
  <si>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</si>
  <si>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</si>
  <si>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</si>
  <si>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</si>
  <si>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</si>
  <si>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</si>
  <si>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</si>
  <si>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</si>
  <si>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</si>
  <si>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</si>
  <si>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</si>
  <si>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</si>
  <si>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</si>
  <si>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</si>
  <si>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</si>
  <si>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</si>
  <si>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</si>
  <si>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</si>
  <si>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</si>
  <si>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</si>
  <si>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</si>
  <si>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</si>
  <si>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</si>
  <si>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</si>
  <si>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</si>
  <si>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</si>
  <si>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</si>
  <si>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</si>
  <si>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</si>
  <si>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</si>
  <si>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</si>
  <si>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</si>
  <si>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</si>
  <si>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</si>
  <si>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</si>
  <si>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</si>
  <si>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</si>
  <si>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</si>
  <si>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</si>
  <si>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</si>
  <si>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</si>
  <si>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</si>
  <si>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</si>
  <si>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</si>
  <si>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</si>
  <si>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</si>
  <si>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</si>
  <si>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</si>
  <si>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</si>
  <si>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</si>
  <si>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</si>
  <si>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</si>
  <si>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</si>
  <si>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</si>
  <si>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</si>
  <si>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</si>
  <si>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</si>
  <si>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</si>
  <si>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</si>
  <si>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</si>
  <si>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</si>
  <si>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</si>
  <si>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</si>
  <si>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</si>
  <si>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</si>
  <si>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</si>
  <si>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</si>
  <si>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</si>
  <si>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</si>
  <si>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</si>
  <si>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</si>
  <si>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</si>
  <si>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</si>
  <si>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</si>
  <si>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</si>
  <si>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</si>
  <si>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</si>
  <si>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</si>
  <si>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</si>
  <si>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</si>
  <si>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</si>
  <si>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</si>
  <si>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</si>
  <si>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</si>
  <si>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</si>
  <si>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</si>
  <si>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</si>
  <si>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</si>
  <si>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</si>
  <si>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</si>
  <si>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</si>
  <si>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</si>
  <si>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</si>
  <si>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</si>
  <si>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</si>
  <si>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</si>
  <si>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</si>
  <si>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</si>
  <si>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</si>
  <si>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</si>
  <si>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</si>
  <si>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</si>
  <si>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</si>
  <si>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</si>
  <si>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</si>
  <si>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</si>
  <si>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</si>
  <si>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</si>
  <si>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</si>
  <si>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</si>
  <si>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</si>
  <si>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</si>
  <si>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</si>
  <si>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</si>
  <si>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</si>
  <si>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</si>
  <si>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</si>
  <si>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</si>
  <si>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</si>
  <si>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</si>
  <si>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</si>
  <si>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</si>
  <si>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</si>
  <si>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</si>
  <si>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</si>
  <si>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</si>
  <si>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</si>
  <si>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</si>
  <si>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</si>
  <si>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</si>
  <si>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</si>
  <si>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</si>
  <si>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</si>
  <si>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</si>
  <si>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</si>
  <si>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</si>
  <si>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</si>
  <si>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</si>
  <si>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</si>
  <si>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</si>
  <si>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</si>
  <si>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</si>
  <si>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</si>
  <si>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</si>
  <si>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</si>
  <si>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</si>
  <si>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</si>
  <si>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</si>
  <si>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</si>
  <si>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</si>
  <si>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</si>
  <si>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</si>
  <si>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</si>
  <si>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</si>
  <si>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</si>
  <si>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</si>
  <si>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</si>
  <si>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</si>
  <si>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</si>
  <si>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</si>
  <si>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</si>
  <si>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</si>
  <si>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</si>
  <si>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</si>
  <si>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</si>
  <si>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</si>
  <si>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</si>
  <si>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</si>
  <si>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</si>
  <si>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</si>
  <si>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</si>
  <si>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</si>
  <si>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</si>
  <si>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</si>
  <si>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</si>
  <si>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</si>
  <si>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</si>
  <si>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</si>
  <si>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</si>
  <si>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</si>
  <si>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</si>
  <si>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</si>
  <si>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</si>
  <si>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</si>
  <si>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</si>
  <si>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</si>
  <si>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</si>
  <si>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</si>
  <si>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</si>
  <si>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</si>
  <si>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</si>
  <si>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</si>
  <si>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</si>
  <si>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</si>
  <si>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</si>
  <si>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</si>
  <si>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</si>
  <si>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</si>
  <si>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</si>
  <si>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</si>
  <si>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</si>
  <si>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</si>
  <si>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</si>
  <si>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</si>
  <si>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</si>
  <si>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</si>
  <si>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</si>
  <si>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</si>
  <si>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</si>
  <si>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</si>
  <si>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</si>
  <si>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</si>
  <si>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</si>
  <si>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</si>
  <si>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</si>
  <si>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</si>
  <si>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</si>
  <si>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</si>
  <si>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</si>
  <si>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</si>
  <si>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</si>
  <si>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</si>
  <si>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</si>
  <si>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</si>
  <si>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</si>
  <si>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</si>
  <si>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</si>
  <si>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</si>
  <si>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</si>
  <si>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</si>
  <si>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</si>
  <si>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</si>
  <si>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</si>
  <si>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</si>
  <si>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</si>
  <si>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</si>
  <si>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</si>
  <si>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</si>
  <si>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</si>
  <si>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</si>
  <si>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</si>
  <si>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</si>
  <si>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</si>
  <si>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</si>
  <si>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</si>
  <si>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</si>
  <si>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</si>
  <si>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</si>
  <si>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</si>
  <si>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</si>
  <si>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</si>
  <si>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</si>
  <si>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</si>
  <si>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</si>
  <si>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</si>
  <si>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</si>
  <si>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</si>
  <si>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</si>
  <si>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</si>
  <si>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</si>
  <si>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</si>
  <si>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</si>
  <si>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</si>
  <si>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</si>
  <si>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</si>
  <si>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</si>
  <si>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</si>
  <si>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</si>
  <si>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</si>
  <si>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</si>
  <si>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</si>
  <si>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</si>
  <si>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</si>
  <si>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</si>
  <si>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</si>
  <si>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</si>
  <si>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</si>
  <si>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</si>
  <si>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</si>
  <si>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</si>
  <si>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</si>
  <si>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</si>
  <si>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</si>
  <si>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</si>
  <si>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</si>
  <si>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</si>
  <si>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</si>
  <si>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</si>
  <si>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</si>
  <si>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</si>
  <si>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</si>
  <si>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</si>
  <si>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</si>
  <si>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</si>
  <si>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</si>
  <si>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</si>
  <si>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</si>
  <si>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</si>
  <si>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</si>
  <si>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</si>
  <si>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</si>
  <si>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</si>
  <si>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</si>
  <si>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</si>
  <si>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</si>
  <si>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</si>
  <si>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</si>
  <si>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</si>
  <si>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</si>
  <si>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</si>
  <si>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</si>
  <si>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</si>
  <si>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</si>
  <si>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</si>
  <si>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</si>
  <si>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</si>
  <si>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</si>
  <si>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</si>
  <si>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</si>
  <si>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</si>
  <si>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</si>
  <si>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</si>
  <si>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</si>
  <si>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</si>
  <si>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</si>
  <si>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</si>
  <si>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</si>
  <si>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</si>
  <si>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</si>
  <si>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</si>
  <si>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</si>
  <si>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</si>
  <si>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</si>
  <si>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</si>
  <si>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</si>
  <si>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</si>
  <si>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</si>
  <si>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</si>
  <si>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</si>
  <si>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</si>
  <si>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</si>
  <si>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</si>
  <si>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</si>
  <si>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</si>
  <si>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</si>
  <si>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</si>
  <si>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</si>
  <si>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</si>
  <si>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</si>
  <si>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</si>
  <si>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</si>
  <si>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</si>
  <si>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</si>
  <si>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</si>
  <si>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</si>
  <si>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</si>
  <si>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</si>
  <si>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</si>
  <si>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</si>
  <si>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</si>
  <si>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</si>
  <si>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</si>
  <si>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</si>
  <si>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</si>
  <si>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</si>
  <si>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</si>
  <si>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</si>
  <si>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</si>
  <si>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</si>
  <si>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</si>
  <si>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</si>
  <si>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</si>
  <si>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</si>
  <si>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</si>
  <si>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</si>
  <si>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</si>
  <si>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</si>
  <si>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</si>
  <si>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</si>
  <si>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</si>
  <si>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</si>
  <si>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</si>
  <si>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</si>
  <si>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</si>
  <si>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</si>
  <si>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</si>
  <si>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</si>
  <si>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</si>
  <si>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</si>
  <si>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</si>
  <si>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</si>
  <si>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</si>
  <si>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</si>
  <si>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</si>
  <si>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</si>
  <si>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</si>
  <si>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</si>
  <si>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</si>
  <si>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</si>
  <si>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</si>
  <si>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</si>
  <si>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</si>
  <si>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</si>
  <si>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</si>
  <si>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</si>
  <si>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</si>
  <si>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</si>
  <si>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</si>
  <si>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</si>
  <si>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</si>
  <si>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</si>
  <si>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</si>
  <si>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</si>
  <si>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</si>
  <si>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</si>
  <si>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</si>
  <si>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</si>
  <si>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</si>
  <si>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</si>
  <si>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</si>
  <si>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</si>
  <si>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</si>
  <si>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</si>
  <si>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</si>
  <si>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</si>
  <si>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</si>
  <si>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</si>
  <si>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</si>
  <si>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</si>
  <si>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</si>
  <si>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</si>
  <si>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</si>
  <si>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</si>
  <si>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</si>
  <si>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</si>
  <si>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</si>
  <si>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</si>
  <si>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</si>
  <si>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</si>
  <si>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</si>
  <si>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</si>
  <si>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</si>
  <si>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</si>
  <si>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</si>
  <si>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</si>
  <si>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</si>
  <si>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</si>
  <si>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</si>
  <si>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</si>
  <si>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</si>
  <si>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</si>
  <si>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</si>
  <si>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</si>
  <si>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</si>
  <si>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</si>
  <si>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</si>
  <si>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</si>
  <si>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</si>
  <si>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</si>
  <si>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</si>
  <si>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</si>
  <si>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</si>
  <si>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</si>
  <si>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</si>
  <si>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</si>
  <si>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</si>
  <si>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</si>
  <si>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</si>
  <si>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</si>
  <si>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</si>
  <si>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</si>
  <si>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</si>
  <si>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</si>
  <si>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</si>
  <si>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</si>
  <si>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</si>
  <si>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</si>
  <si>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</si>
  <si>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</si>
  <si>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</si>
  <si>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</si>
  <si>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</si>
  <si>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</si>
  <si>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</si>
  <si>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</si>
  <si>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</si>
  <si>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</si>
  <si>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</si>
  <si>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</si>
  <si>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</si>
  <si>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</si>
  <si>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</si>
  <si>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</si>
  <si>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</si>
  <si>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</si>
  <si>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</si>
  <si>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</si>
  <si>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</si>
  <si>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</si>
  <si>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</si>
  <si>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</si>
  <si>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</si>
  <si>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</si>
  <si>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</si>
  <si>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</si>
  <si>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</si>
  <si>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</si>
  <si>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</si>
  <si>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</si>
  <si>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</si>
  <si>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</si>
  <si>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</si>
  <si>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</si>
  <si>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</si>
  <si>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</si>
  <si>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</si>
  <si>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</si>
  <si>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</si>
  <si>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</si>
  <si>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</si>
  <si>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</si>
  <si>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</si>
  <si>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</si>
  <si>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</si>
  <si>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</si>
  <si>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</si>
  <si>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</si>
  <si>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</si>
  <si>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</si>
  <si>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</si>
  <si>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</si>
  <si>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</si>
  <si>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</si>
  <si>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</si>
  <si>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</si>
  <si>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</si>
  <si>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</si>
  <si>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</si>
  <si>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</si>
  <si>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</si>
  <si>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</si>
  <si>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</si>
  <si>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</si>
  <si>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</si>
  <si>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</si>
  <si>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</si>
  <si>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</si>
  <si>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</si>
  <si>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</si>
  <si>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</si>
  <si>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</si>
  <si>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</si>
  <si>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</si>
  <si>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</si>
  <si>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</si>
  <si>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</si>
  <si>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</si>
  <si>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</si>
  <si>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</si>
  <si>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</si>
  <si>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</si>
  <si>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</si>
  <si>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</si>
  <si>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</si>
  <si>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</si>
  <si>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</si>
  <si>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</si>
  <si>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</si>
  <si>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</si>
  <si>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</si>
  <si>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</si>
  <si>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</si>
  <si>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</si>
  <si>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</si>
  <si>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</si>
  <si>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</si>
  <si>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</si>
  <si>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</si>
  <si>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</si>
  <si>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</si>
  <si>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</si>
  <si>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</si>
  <si>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</si>
  <si>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</si>
  <si>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</si>
  <si>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</si>
  <si>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</si>
  <si>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</si>
  <si>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</si>
  <si>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</si>
  <si>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</si>
  <si>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</si>
  <si>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</si>
  <si>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</si>
  <si>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</si>
  <si>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</si>
  <si>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</si>
  <si>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</si>
  <si>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</si>
  <si>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</si>
  <si>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</si>
  <si>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</si>
  <si>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</si>
  <si>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</si>
  <si>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</si>
  <si>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</si>
  <si>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</si>
  <si>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</si>
  <si>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</si>
  <si>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</si>
  <si>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</si>
  <si>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</si>
  <si>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</si>
  <si>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</si>
  <si>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</si>
  <si>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</si>
  <si>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</si>
  <si>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</si>
  <si>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</si>
  <si>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</si>
  <si>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</si>
  <si>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</si>
  <si>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</si>
  <si>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</si>
  <si>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</si>
  <si>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</si>
  <si>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</si>
  <si>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</si>
  <si>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</si>
  <si>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</si>
  <si>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</si>
  <si>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</si>
  <si>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</si>
  <si>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</si>
  <si>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</si>
  <si>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</si>
  <si>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</si>
  <si>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</si>
  <si>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</si>
  <si>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</si>
  <si>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</si>
  <si>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</si>
  <si>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</si>
  <si>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</si>
  <si>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</si>
  <si>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</si>
  <si>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</si>
  <si>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</si>
  <si>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</si>
  <si>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</si>
  <si>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</si>
  <si>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</si>
  <si>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</si>
  <si>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</si>
  <si>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</si>
  <si>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</si>
  <si>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</si>
  <si>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</si>
  <si>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</si>
  <si>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</si>
  <si>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</si>
  <si>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</si>
  <si>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</si>
  <si>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</si>
  <si>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</si>
  <si>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</si>
  <si>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</si>
  <si>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</si>
  <si>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</si>
  <si>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</si>
  <si>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</si>
  <si>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</si>
  <si>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</si>
  <si>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</si>
  <si>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</si>
  <si>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</si>
  <si>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</si>
  <si>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</si>
  <si>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</si>
  <si>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</si>
  <si>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</si>
  <si>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</si>
  <si>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</si>
  <si>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</si>
  <si>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</si>
  <si>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</si>
  <si>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</si>
  <si>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</si>
  <si>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</si>
  <si>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</si>
  <si>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</si>
  <si>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</si>
  <si>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</si>
  <si>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</si>
  <si>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</si>
  <si>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</si>
  <si>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</si>
  <si>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</si>
  <si>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</si>
  <si>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</si>
  <si>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</si>
  <si>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</si>
  <si>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</si>
  <si>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</si>
  <si>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</si>
  <si>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</si>
  <si>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</si>
  <si>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</si>
  <si>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</si>
  <si>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</si>
  <si>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</si>
  <si>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</si>
  <si>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</si>
  <si>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</si>
  <si>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</si>
  <si>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</si>
  <si>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</si>
  <si>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</si>
  <si>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</si>
  <si>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</si>
  <si>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</si>
  <si>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</si>
  <si>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</si>
  <si>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</si>
  <si>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</si>
  <si>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</si>
  <si>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</si>
  <si>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</si>
  <si>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</si>
  <si>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</si>
  <si>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</si>
  <si>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</si>
  <si>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</si>
  <si>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</si>
  <si>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</si>
  <si>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</si>
  <si>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</si>
  <si>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</si>
  <si>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</si>
  <si>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</si>
  <si>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</si>
  <si>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</si>
  <si>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</si>
  <si>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</si>
  <si>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</si>
  <si>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</si>
  <si>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</si>
  <si>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</si>
  <si>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</si>
  <si>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</si>
  <si>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</si>
  <si>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</si>
  <si>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</si>
  <si>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</si>
  <si>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</si>
  <si>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</si>
  <si>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</si>
  <si>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</si>
  <si>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</si>
  <si>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</si>
  <si>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</si>
  <si>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</si>
  <si>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</si>
  <si>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</si>
  <si>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</si>
  <si>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</si>
  <si>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</si>
  <si>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</si>
  <si>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</si>
  <si>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</si>
  <si>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</si>
  <si>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</si>
  <si>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</si>
  <si>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</si>
  <si>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</si>
  <si>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</si>
  <si>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</si>
  <si>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</si>
  <si>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</si>
  <si>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</si>
  <si>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</si>
  <si>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</si>
  <si>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</si>
  <si>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</si>
  <si>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</si>
  <si>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</si>
  <si>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</si>
  <si>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</si>
  <si>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</si>
  <si>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</si>
  <si>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</si>
  <si>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</si>
  <si>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</si>
  <si>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</si>
  <si>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</si>
  <si>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</si>
  <si>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</si>
  <si>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</si>
  <si>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</si>
  <si>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</si>
  <si>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</si>
  <si>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</si>
  <si>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</si>
  <si>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</si>
  <si>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</si>
  <si>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</si>
  <si>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</si>
  <si>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</si>
  <si>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</si>
  <si>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</si>
  <si>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</si>
  <si>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</si>
  <si>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</si>
  <si>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</si>
  <si>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</si>
  <si>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</si>
  <si>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</si>
  <si>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</si>
  <si>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</si>
  <si>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</si>
  <si>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</si>
  <si>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</si>
  <si>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</si>
  <si>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</si>
  <si>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</si>
  <si>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</si>
  <si>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</si>
  <si>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</si>
  <si>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</si>
  <si>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</si>
  <si>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</si>
  <si>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</si>
  <si>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</si>
  <si>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</si>
  <si>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</si>
  <si>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</si>
  <si>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</si>
  <si>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</si>
  <si>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</si>
  <si>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</si>
  <si>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</si>
  <si>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</si>
  <si>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</si>
  <si>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</si>
  <si>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</si>
  <si>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</si>
  <si>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</si>
  <si>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</si>
  <si>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</si>
  <si>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</si>
  <si>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</si>
  <si>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</si>
  <si>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</si>
  <si>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</si>
  <si>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</si>
  <si>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</si>
  <si>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</si>
  <si>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</si>
  <si>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</si>
  <si>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</si>
  <si>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</si>
  <si>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</si>
  <si>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</si>
  <si>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</si>
  <si>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</si>
  <si>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</si>
  <si>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</si>
  <si>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</si>
  <si>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</si>
  <si>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</si>
  <si>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</si>
  <si>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</si>
  <si>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</si>
  <si>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</si>
  <si>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</si>
  <si>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</si>
  <si>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</si>
  <si>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</si>
  <si>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</si>
  <si>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</si>
  <si>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</si>
  <si>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</si>
  <si>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</si>
  <si>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</si>
  <si>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</si>
  <si>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</si>
  <si>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</si>
  <si>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</si>
  <si>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</si>
  <si>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</si>
  <si>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</si>
  <si>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</si>
  <si>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</si>
  <si>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</si>
  <si>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</si>
  <si>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</si>
  <si>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</si>
  <si>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</si>
  <si>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</si>
  <si>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</si>
  <si>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</si>
  <si>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</si>
  <si>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</si>
  <si>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</si>
  <si>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</si>
  <si>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</si>
  <si>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</si>
  <si>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</si>
  <si>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</si>
  <si>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</si>
  <si>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</si>
  <si>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</si>
  <si>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</si>
  <si>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</si>
  <si>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</si>
  <si>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</si>
  <si>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</si>
  <si>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</si>
  <si>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</si>
  <si>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</si>
  <si>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</si>
  <si>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</si>
  <si>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</si>
  <si>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</si>
  <si>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</si>
  <si>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</si>
  <si>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</si>
  <si>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</si>
  <si>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</si>
  <si>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</si>
  <si>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</si>
  <si>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</si>
  <si>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</si>
  <si>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</si>
  <si>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</si>
  <si>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</si>
  <si>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</si>
  <si>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</si>
  <si>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</si>
  <si>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</si>
  <si>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</si>
  <si>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</si>
  <si>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</si>
  <si>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</si>
  <si>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</si>
  <si>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</si>
  <si>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</si>
  <si>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</si>
  <si>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</si>
  <si>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</si>
  <si>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</si>
  <si>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</si>
  <si>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</si>
  <si>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</si>
  <si>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</si>
  <si>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</si>
  <si>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</si>
  <si>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</si>
  <si>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</si>
  <si>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</si>
  <si>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</si>
  <si>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</si>
  <si>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</si>
  <si>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</si>
  <si>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</si>
  <si>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</si>
  <si>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</si>
  <si>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</si>
  <si>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</si>
  <si>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</si>
  <si>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</si>
  <si>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</si>
  <si>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</si>
  <si>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</si>
  <si>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</si>
  <si>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</si>
  <si>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</si>
  <si>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</si>
  <si>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</si>
  <si>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</si>
  <si>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</si>
  <si>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</si>
  <si>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</si>
  <si>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</si>
  <si>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</si>
  <si>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</si>
  <si>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</si>
  <si>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</si>
  <si>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</si>
  <si>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</si>
  <si>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</si>
  <si>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</si>
  <si>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</si>
  <si>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</si>
  <si>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</si>
  <si>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</si>
  <si>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</si>
  <si>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</si>
  <si>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</si>
  <si>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</si>
  <si>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</si>
  <si>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</si>
  <si>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</si>
  <si>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</si>
  <si>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</si>
  <si>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</si>
  <si>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</si>
  <si>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</si>
  <si>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</si>
  <si>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</si>
  <si>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</si>
  <si>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</si>
  <si>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</si>
  <si>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</si>
  <si>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</si>
  <si>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</si>
  <si>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</si>
  <si>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</si>
  <si>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</si>
  <si>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</si>
  <si>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</si>
  <si>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</si>
  <si>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</si>
  <si>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</si>
  <si>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</si>
  <si>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</si>
  <si>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</si>
  <si>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</si>
  <si>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</si>
  <si>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</si>
  <si>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</si>
  <si>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</si>
  <si>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</si>
  <si>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</si>
  <si>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</si>
  <si>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</si>
  <si>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</si>
  <si>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</si>
  <si>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</si>
  <si>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</si>
  <si>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</si>
  <si>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</si>
  <si>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</si>
  <si>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</si>
  <si>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</si>
  <si>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</si>
  <si>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</si>
  <si>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</si>
  <si>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</si>
  <si>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</si>
  <si>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</si>
  <si>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</si>
  <si>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</si>
  <si>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</si>
  <si>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</si>
  <si>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</si>
  <si>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</si>
  <si>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</si>
  <si>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</si>
  <si>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</si>
  <si>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</si>
  <si>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</si>
  <si>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</si>
  <si>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</si>
  <si>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</si>
  <si>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</si>
  <si>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</si>
  <si>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</si>
  <si>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</si>
  <si>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</si>
  <si>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</si>
  <si>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</si>
  <si>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</si>
  <si>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</si>
  <si>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</si>
  <si>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</si>
  <si>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</si>
  <si>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</si>
  <si>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</si>
  <si>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</si>
  <si>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</si>
  <si>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</si>
  <si>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</si>
  <si>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</si>
  <si>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</si>
  <si>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</si>
  <si>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</si>
  <si>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</si>
  <si>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</si>
  <si>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</si>
  <si>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</si>
  <si>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</si>
  <si>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</si>
  <si>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</si>
  <si>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</si>
  <si>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</si>
  <si>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</si>
  <si>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</si>
  <si>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</si>
  <si>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</si>
  <si>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</si>
  <si>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</si>
  <si>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</si>
  <si>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</si>
  <si>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</si>
  <si>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</si>
  <si>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</si>
  <si>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</si>
  <si>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</si>
  <si>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</si>
  <si>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</si>
  <si>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</si>
  <si>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</si>
  <si>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</si>
  <si>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</si>
  <si>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</si>
  <si>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</si>
  <si>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</si>
  <si>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</si>
  <si>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</si>
  <si>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</si>
  <si>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</si>
  <si>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</si>
  <si>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</si>
  <si>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</si>
  <si>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</si>
  <si>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</si>
  <si>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</si>
  <si>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</si>
  <si>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</si>
  <si>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</si>
  <si>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</si>
  <si>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</si>
  <si>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</si>
  <si>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</si>
  <si>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</si>
  <si>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</si>
  <si>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</si>
  <si>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</si>
  <si>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</si>
  <si>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</si>
  <si>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</si>
  <si>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</si>
  <si>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</si>
  <si>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</si>
  <si>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</si>
  <si>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</si>
  <si>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</si>
  <si>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</si>
  <si>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</si>
  <si>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</si>
  <si>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</si>
  <si>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</si>
  <si>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</si>
  <si>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</si>
  <si>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</si>
  <si>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</si>
  <si>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</si>
  <si>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</si>
  <si>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</si>
  <si>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</si>
  <si>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</si>
  <si>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</si>
  <si>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</si>
  <si>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</si>
  <si>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</si>
  <si>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</si>
  <si>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</si>
  <si>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</si>
  <si>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</si>
  <si>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</si>
  <si>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</si>
  <si>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</si>
  <si>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</si>
  <si>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</si>
  <si>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</si>
  <si>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</si>
  <si>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</si>
  <si>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</si>
  <si>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</si>
  <si>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</si>
  <si>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</si>
  <si>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</si>
  <si>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</si>
  <si>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</si>
  <si>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</si>
  <si>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</si>
  <si>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</si>
  <si>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</si>
  <si>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</si>
  <si>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</si>
  <si>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</si>
  <si>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</si>
  <si>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</si>
  <si>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</si>
  <si>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</si>
  <si>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</si>
  <si>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</si>
  <si>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</si>
  <si>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</si>
  <si>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</si>
  <si>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</si>
  <si>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</si>
  <si>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</si>
  <si>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</si>
  <si>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</si>
  <si>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</si>
  <si>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</si>
  <si>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</si>
  <si>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</si>
  <si>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</si>
  <si>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</si>
  <si>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</si>
  <si>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</si>
  <si>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</si>
  <si>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</si>
  <si>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</si>
  <si>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</si>
  <si>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</si>
  <si>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</si>
  <si>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</si>
  <si>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</si>
  <si>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</si>
  <si>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</si>
  <si>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</si>
  <si>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</si>
  <si>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</si>
  <si>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</si>
  <si>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</si>
  <si>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</si>
  <si>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</si>
  <si>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</si>
  <si>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</si>
  <si>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</si>
  <si>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</si>
  <si>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</si>
  <si>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</si>
  <si>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</si>
  <si>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</si>
  <si>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</si>
  <si>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</si>
  <si>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</si>
  <si>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</si>
  <si>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</si>
  <si>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</si>
  <si>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</si>
  <si>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</si>
  <si>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</si>
  <si>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</si>
  <si>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</si>
  <si>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</si>
  <si>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</si>
  <si>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</si>
  <si>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</si>
  <si>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</si>
  <si>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</si>
  <si>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</si>
  <si>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</si>
  <si>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</si>
  <si>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</si>
  <si>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</si>
  <si>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</si>
  <si>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</si>
  <si>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</si>
  <si>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</si>
  <si>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</si>
  <si>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</si>
  <si>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</si>
  <si>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</si>
  <si>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</si>
  <si>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</si>
  <si>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</si>
  <si>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</si>
  <si>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</si>
  <si>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</si>
  <si>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</si>
  <si>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</si>
  <si>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</si>
  <si>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</si>
  <si>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</si>
  <si>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</si>
  <si>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</si>
  <si>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</si>
  <si>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</si>
  <si>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</si>
  <si>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</si>
  <si>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</si>
  <si>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</si>
  <si>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</si>
  <si>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</si>
  <si>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</si>
  <si>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</si>
  <si>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</si>
  <si>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</si>
  <si>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</si>
  <si>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</si>
  <si>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</si>
  <si>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</si>
  <si>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</si>
  <si>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</si>
  <si>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</si>
  <si>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</si>
  <si>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</si>
  <si>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</si>
  <si>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</si>
  <si>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</si>
  <si>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</si>
  <si>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</si>
  <si>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</si>
  <si>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</si>
  <si>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</si>
  <si>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</si>
  <si>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</si>
  <si>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</si>
  <si>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</si>
  <si>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</si>
  <si>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</si>
  <si>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</si>
  <si>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</si>
  <si>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</si>
  <si>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</si>
  <si>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</si>
  <si>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</si>
  <si>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</si>
  <si>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</si>
  <si>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</si>
  <si>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</si>
  <si>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</si>
  <si>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</si>
  <si>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</si>
  <si>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</si>
  <si>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</si>
  <si>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</si>
  <si>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</si>
  <si>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</si>
  <si>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</si>
  <si>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</si>
  <si>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</si>
  <si>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</si>
  <si>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</si>
  <si>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</si>
  <si>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</si>
  <si>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</si>
  <si>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</si>
  <si>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</si>
  <si>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</si>
  <si>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</si>
  <si>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</si>
  <si>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</si>
  <si>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</si>
  <si>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</si>
  <si>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</si>
  <si>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</si>
  <si>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</si>
  <si>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</si>
  <si>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</si>
  <si>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</si>
  <si>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</si>
  <si>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</si>
  <si>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</si>
  <si>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</si>
  <si>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</si>
  <si>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</si>
  <si>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</si>
  <si>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</si>
  <si>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</si>
  <si>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</si>
  <si>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</si>
  <si>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</si>
  <si>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</si>
  <si>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</si>
  <si>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</si>
  <si>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</si>
  <si>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</si>
  <si>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</si>
  <si>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</si>
  <si>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</si>
  <si>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</si>
  <si>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</si>
  <si>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</si>
  <si>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</si>
  <si>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</si>
  <si>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</si>
  <si>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</si>
  <si>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</si>
  <si>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</si>
  <si>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</si>
  <si>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</si>
  <si>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</si>
  <si>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</si>
  <si>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</si>
  <si>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</si>
  <si>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</si>
  <si>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</si>
  <si>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</si>
  <si>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</si>
  <si>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</si>
  <si>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</si>
  <si>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</si>
  <si>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</si>
  <si>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</si>
  <si>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</si>
  <si>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</si>
  <si>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</si>
  <si>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</si>
  <si>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</si>
  <si>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</si>
  <si>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</si>
  <si>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</si>
  <si>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</si>
  <si>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</si>
  <si>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</si>
  <si>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</si>
  <si>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</si>
  <si>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</si>
  <si>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</si>
  <si>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</si>
  <si>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</si>
  <si>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</si>
  <si>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</si>
  <si>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</si>
  <si>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</si>
  <si>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</si>
  <si>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</si>
  <si>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</si>
  <si>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</si>
  <si>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</si>
  <si>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</si>
  <si>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</si>
  <si>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</si>
  <si>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</si>
  <si>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</si>
  <si>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</si>
  <si>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</si>
  <si>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</si>
  <si>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</si>
  <si>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</si>
  <si>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</si>
  <si>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</si>
  <si>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</si>
  <si>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</si>
  <si>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</si>
  <si>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</si>
  <si>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</si>
  <si>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</si>
  <si>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</si>
  <si>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</si>
  <si>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</si>
  <si>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</si>
  <si>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</si>
  <si>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</si>
  <si>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</si>
  <si>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</si>
  <si>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</si>
  <si>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</si>
  <si>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</si>
  <si>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</si>
  <si>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</si>
  <si>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</si>
  <si>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</si>
  <si>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</si>
  <si>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</si>
  <si>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</si>
  <si>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</si>
  <si>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</si>
  <si>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</si>
  <si>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</si>
  <si>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</si>
  <si>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</si>
  <si>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</si>
  <si>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</si>
  <si>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</si>
  <si>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</si>
  <si>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</si>
  <si>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</si>
  <si>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</si>
  <si>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</si>
  <si>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</si>
  <si>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</si>
  <si>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</si>
  <si>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</si>
  <si>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</si>
  <si>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</si>
  <si>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</si>
  <si>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</si>
  <si>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</si>
  <si>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</si>
  <si>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</si>
  <si>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</si>
  <si>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</si>
  <si>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</si>
  <si>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</si>
  <si>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</si>
  <si>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</si>
  <si>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</si>
  <si>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</si>
  <si>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</si>
  <si>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</si>
  <si>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</si>
  <si>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</si>
  <si>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</si>
  <si>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</si>
  <si>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</si>
  <si>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</si>
  <si>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</si>
  <si>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</si>
  <si>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</si>
  <si>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</si>
  <si>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</si>
  <si>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</si>
  <si>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</si>
  <si>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</si>
  <si>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</si>
  <si>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</si>
  <si>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</si>
  <si>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</si>
  <si>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</si>
  <si>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</si>
  <si>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</si>
  <si>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</si>
  <si>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</si>
  <si>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</si>
  <si>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</si>
  <si>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</si>
  <si>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</si>
  <si>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</si>
  <si>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</si>
  <si>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</si>
  <si>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</si>
  <si>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</si>
  <si>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</si>
  <si>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</si>
  <si>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</si>
  <si>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</si>
  <si>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</si>
  <si>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</si>
  <si>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</si>
  <si>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</si>
  <si>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</si>
  <si>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</si>
  <si>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</si>
  <si>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</si>
  <si>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</si>
  <si>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</si>
  <si>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</si>
  <si>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</si>
  <si>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</si>
  <si>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</si>
  <si>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</si>
  <si>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</si>
  <si>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</si>
  <si>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</si>
  <si>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</si>
  <si>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</si>
  <si>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</si>
  <si>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</si>
  <si>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</si>
  <si>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</si>
  <si>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</si>
  <si>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</si>
  <si>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</si>
  <si>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</si>
  <si>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</si>
  <si>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</si>
  <si>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</si>
  <si>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</si>
  <si>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</si>
  <si>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</si>
  <si>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</si>
  <si>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</si>
  <si>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</si>
  <si>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</si>
  <si>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</si>
  <si>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</si>
  <si>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</si>
  <si>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</si>
  <si>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</si>
  <si>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</si>
  <si>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</si>
  <si>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</si>
  <si>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</si>
  <si>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</si>
  <si>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</si>
  <si>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</si>
  <si>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</si>
  <si>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</si>
  <si>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</si>
  <si>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</si>
  <si>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</si>
  <si>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</si>
  <si>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</si>
  <si>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</si>
  <si>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</si>
  <si>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</si>
  <si>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</si>
  <si>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</si>
  <si>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</si>
  <si>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</si>
  <si>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</si>
  <si>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</si>
  <si>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</si>
  <si>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</si>
  <si>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</si>
  <si>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</si>
  <si>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</si>
  <si>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</si>
  <si>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</si>
  <si>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</si>
  <si>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</si>
  <si>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</si>
  <si>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</si>
  <si>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</si>
  <si>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</si>
  <si>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</si>
  <si>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</si>
  <si>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</si>
  <si>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</si>
  <si>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</si>
  <si>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</si>
  <si>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</si>
  <si>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</si>
  <si>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</si>
  <si>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</si>
  <si>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</si>
  <si>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</si>
  <si>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</si>
  <si>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</si>
  <si>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</si>
  <si>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</si>
  <si>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</si>
  <si>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</si>
  <si>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</si>
  <si>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</si>
  <si>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</si>
  <si>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</si>
  <si>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</si>
  <si>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</si>
  <si>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</si>
  <si>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</si>
  <si>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</si>
  <si>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</si>
  <si>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</si>
  <si>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</si>
  <si>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</si>
  <si>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</si>
  <si>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</si>
  <si>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</si>
  <si>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</si>
  <si>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</si>
  <si>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</si>
  <si>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</si>
  <si>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</si>
  <si>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</si>
  <si>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</si>
  <si>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</si>
  <si>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</si>
  <si>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</si>
  <si>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</si>
  <si>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</si>
  <si>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</si>
  <si>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</si>
  <si>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</si>
  <si>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</si>
  <si>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</si>
  <si>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</si>
  <si>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</si>
  <si>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</si>
  <si>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</si>
  <si>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</si>
  <si>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</si>
  <si>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</si>
  <si>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</si>
  <si>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</si>
  <si>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</si>
  <si>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</si>
  <si>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</si>
  <si>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</si>
  <si>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</si>
  <si>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</si>
  <si>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</si>
  <si>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</si>
  <si>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</si>
  <si>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</si>
  <si>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</si>
  <si>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</si>
  <si>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</si>
  <si>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</si>
  <si>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</si>
  <si>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</si>
  <si>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</si>
  <si>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</si>
  <si>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</si>
  <si>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</si>
  <si>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</si>
  <si>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</si>
  <si>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</si>
  <si>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</si>
  <si>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</si>
  <si>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</si>
  <si>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</si>
  <si>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</si>
  <si>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</si>
  <si>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</si>
  <si>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</si>
  <si>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</si>
  <si>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</si>
  <si>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</si>
  <si>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</si>
  <si>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</si>
  <si>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</si>
  <si>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</si>
  <si>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</si>
  <si>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</si>
  <si>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</si>
  <si>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</si>
  <si>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</si>
  <si>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</si>
  <si>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</si>
  <si>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</si>
  <si>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</si>
  <si>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</si>
  <si>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</si>
  <si>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</si>
  <si>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</si>
  <si>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</si>
  <si>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</si>
  <si>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</si>
  <si>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</si>
  <si>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</si>
  <si>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</si>
  <si>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</si>
  <si>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</si>
  <si>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</si>
  <si>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</si>
  <si>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</si>
  <si>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</si>
  <si>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</si>
  <si>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</si>
  <si>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</si>
  <si>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</si>
  <si>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</si>
  <si>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</si>
  <si>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</si>
  <si>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</si>
  <si>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</si>
  <si>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</si>
  <si>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</si>
  <si>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</si>
  <si>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</si>
  <si>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</si>
  <si>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</si>
  <si>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</si>
  <si>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</si>
  <si>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</si>
  <si>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</si>
  <si>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</si>
  <si>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</si>
  <si>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</si>
  <si>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</si>
  <si>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</si>
  <si>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</si>
  <si>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</si>
  <si>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</si>
  <si>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</si>
  <si>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</si>
  <si>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</si>
  <si>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</si>
  <si>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</si>
  <si>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</si>
  <si>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</si>
  <si>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</si>
  <si>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</si>
  <si>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</si>
  <si>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</si>
  <si>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</si>
  <si>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</si>
  <si>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</si>
  <si>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</si>
  <si>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</si>
  <si>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</si>
  <si>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</si>
  <si>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</si>
  <si>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</si>
  <si>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</si>
  <si>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</si>
  <si>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</si>
  <si>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</si>
  <si>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</si>
  <si>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</si>
  <si>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</si>
  <si>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</si>
  <si>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</si>
  <si>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</si>
  <si>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</si>
  <si>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</si>
  <si>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</si>
  <si>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</si>
  <si>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</si>
  <si>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</si>
  <si>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</si>
  <si>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</si>
  <si>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</si>
  <si>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</si>
  <si>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</si>
  <si>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</si>
  <si>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</si>
  <si>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</si>
  <si>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</si>
  <si>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</si>
  <si>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</si>
  <si>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</si>
  <si>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</si>
  <si>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</si>
  <si>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</si>
  <si>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</si>
  <si>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</si>
  <si>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</si>
  <si>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</si>
  <si>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</si>
  <si>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</si>
  <si>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</si>
  <si>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</si>
  <si>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</si>
  <si>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</si>
  <si>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</si>
  <si>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</si>
  <si>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</si>
  <si>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</si>
  <si>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</si>
  <si>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</si>
  <si>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</si>
  <si>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</si>
  <si>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</si>
  <si>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</si>
  <si>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</si>
  <si>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</si>
  <si>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</si>
  <si>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</si>
  <si>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</si>
  <si>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</si>
  <si>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</si>
  <si>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</si>
  <si>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</si>
  <si>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</si>
  <si>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</si>
  <si>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</si>
  <si>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</si>
  <si>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</si>
  <si>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</si>
  <si>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</si>
  <si>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</si>
  <si>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</si>
  <si>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</si>
  <si>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</si>
  <si>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</si>
  <si>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</si>
  <si>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</si>
  <si>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</si>
  <si>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</si>
  <si>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</si>
  <si>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</si>
  <si>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</si>
  <si>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</si>
  <si>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</si>
  <si>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</si>
  <si>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</si>
  <si>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</si>
  <si>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</si>
  <si>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</si>
  <si>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</si>
  <si>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</si>
  <si>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</si>
  <si>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</si>
  <si>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</si>
  <si>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</si>
  <si>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</si>
  <si>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</si>
  <si>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</si>
  <si>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</si>
  <si>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</si>
  <si>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</si>
  <si>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</si>
  <si>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</si>
  <si>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</si>
  <si>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</si>
  <si>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</si>
  <si>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</si>
  <si>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</si>
  <si>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</si>
  <si>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</si>
  <si>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</si>
  <si>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</si>
  <si>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</si>
  <si>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</si>
  <si>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</si>
  <si>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</si>
  <si>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</si>
  <si>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</si>
  <si>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</si>
  <si>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</si>
  <si>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</si>
  <si>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</si>
  <si>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</si>
  <si>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</si>
  <si>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</si>
  <si>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</si>
  <si>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</si>
  <si>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</si>
  <si>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</si>
  <si>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</si>
  <si>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</si>
  <si>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</si>
  <si>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</si>
  <si>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</si>
  <si>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</si>
  <si>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</si>
  <si>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</si>
  <si>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</si>
  <si>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</si>
  <si>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</si>
  <si>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</si>
  <si>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</si>
  <si>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</si>
  <si>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</si>
  <si>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</si>
  <si>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</si>
  <si>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</si>
  <si>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</si>
  <si>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</si>
  <si>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</si>
  <si>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</si>
  <si>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</si>
  <si>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</si>
  <si>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</si>
  <si>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</si>
  <si>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</si>
  <si>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</si>
  <si>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</si>
  <si>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</si>
  <si>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</si>
  <si>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</si>
  <si>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</si>
  <si>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</si>
  <si>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</si>
  <si>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</si>
  <si>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</si>
  <si>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</si>
  <si>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</si>
  <si>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</si>
  <si>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</si>
  <si>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</si>
  <si>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</si>
  <si>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</si>
  <si>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</si>
  <si>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</si>
  <si>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</si>
  <si>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</si>
  <si>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</si>
  <si>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</si>
  <si>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</si>
  <si>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</si>
  <si>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</si>
  <si>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</si>
  <si>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</si>
  <si>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</si>
  <si>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</si>
  <si>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</si>
  <si>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</si>
  <si>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</si>
  <si>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</si>
  <si>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</si>
  <si>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</si>
  <si>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</si>
  <si>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</si>
  <si>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</si>
  <si>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</si>
  <si>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</si>
  <si>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</si>
  <si>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</si>
  <si>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</si>
  <si>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</si>
  <si>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</si>
  <si>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</si>
  <si>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</si>
  <si>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</si>
  <si>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</si>
  <si>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</si>
  <si>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</si>
  <si>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</si>
  <si>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</si>
  <si>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</si>
  <si>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</si>
  <si>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</si>
  <si>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</si>
  <si>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</si>
  <si>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</si>
  <si>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</si>
  <si>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</si>
  <si>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</si>
  <si>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</si>
  <si>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</si>
  <si>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</si>
  <si>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</si>
  <si>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</si>
  <si>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</si>
  <si>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</si>
  <si>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</si>
  <si>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</si>
  <si>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</si>
  <si>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</si>
  <si>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</si>
  <si>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</si>
  <si>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</si>
  <si>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</si>
  <si>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</si>
  <si>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</si>
  <si>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</si>
  <si>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</si>
  <si>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</si>
  <si>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</si>
  <si>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</si>
  <si>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</si>
  <si>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</si>
  <si>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</si>
  <si>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</si>
  <si>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</si>
  <si>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</si>
  <si>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</si>
  <si>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</si>
  <si>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</si>
  <si>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</si>
  <si>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</si>
  <si>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</si>
  <si>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</si>
  <si>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</si>
  <si>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</si>
  <si>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</si>
  <si>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</si>
  <si>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</si>
  <si>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</si>
  <si>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</si>
  <si>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</si>
  <si>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</si>
  <si>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</si>
  <si>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</si>
  <si>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</si>
  <si>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</si>
  <si>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</si>
  <si>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</si>
  <si>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</si>
  <si>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</si>
  <si>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</si>
  <si>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</si>
  <si>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</si>
  <si>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</si>
  <si>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</si>
  <si>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</si>
  <si>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</si>
  <si>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</si>
  <si>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</si>
  <si>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</si>
  <si>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</si>
  <si>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</si>
  <si>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</si>
  <si>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</si>
  <si>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</si>
  <si>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</si>
  <si>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</si>
  <si>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</si>
  <si>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</si>
  <si>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</si>
  <si>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</si>
  <si>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</si>
  <si>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</si>
  <si>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</si>
  <si>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</si>
  <si>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</si>
  <si>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</si>
  <si>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</si>
  <si>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</si>
  <si>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</si>
  <si>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</si>
  <si>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</si>
  <si>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</si>
  <si>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</si>
  <si>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</si>
  <si>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</si>
  <si>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</si>
  <si>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</si>
  <si>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</si>
  <si>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</si>
  <si>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</si>
  <si>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</si>
  <si>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</si>
  <si>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</si>
  <si>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</si>
  <si>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</si>
  <si>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</si>
  <si>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</si>
  <si>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</si>
  <si>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</si>
  <si>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</si>
  <si>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</si>
  <si>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</si>
  <si>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</si>
  <si>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</si>
  <si>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</si>
  <si>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</si>
  <si>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</si>
  <si>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</si>
  <si>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</si>
  <si>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</si>
  <si>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</si>
  <si>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</si>
  <si>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</si>
  <si>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</si>
  <si>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</si>
  <si>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</si>
  <si>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</si>
  <si>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</si>
  <si>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</si>
  <si>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</si>
  <si>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</si>
  <si>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</si>
  <si>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</si>
  <si>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</si>
  <si>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</si>
  <si>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</si>
  <si>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</si>
  <si>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</si>
  <si>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</si>
  <si>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</si>
  <si>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</si>
  <si>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</si>
  <si>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</si>
  <si>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</si>
  <si>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</si>
  <si>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</si>
  <si>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</si>
  <si>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</si>
  <si>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</si>
  <si>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</si>
  <si>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</si>
  <si>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</si>
  <si>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</si>
  <si>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</si>
  <si>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</si>
  <si>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</si>
  <si>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</si>
  <si>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</si>
  <si>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</si>
  <si>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</si>
  <si>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</si>
  <si>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</si>
  <si>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</si>
  <si>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</si>
  <si>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</si>
  <si>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</si>
  <si>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</si>
  <si>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</si>
  <si>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</si>
  <si>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</si>
  <si>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</si>
  <si>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</si>
  <si>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</si>
  <si>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</si>
  <si>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</si>
  <si>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</si>
  <si>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</si>
  <si>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</si>
  <si>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</si>
  <si>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</si>
  <si>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</si>
  <si>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</si>
  <si>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</si>
  <si>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</si>
  <si>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</si>
  <si>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</si>
  <si>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</si>
  <si>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</si>
  <si>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</si>
  <si>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</si>
  <si>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</si>
  <si>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</si>
  <si>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</si>
  <si>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</si>
  <si>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</si>
  <si>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</si>
  <si>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</si>
  <si>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</si>
  <si>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</si>
  <si>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</si>
  <si>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</si>
  <si>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</si>
  <si>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</si>
  <si>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</si>
  <si>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</si>
  <si>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</si>
  <si>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</si>
  <si>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</si>
  <si>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</si>
  <si>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</si>
  <si>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</si>
  <si>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</si>
  <si>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</si>
  <si>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</si>
  <si>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</si>
  <si>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</si>
  <si>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</si>
  <si>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</si>
  <si>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</si>
  <si>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</si>
  <si>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</si>
  <si>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</si>
  <si>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</si>
  <si>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</si>
  <si>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</si>
  <si>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</si>
  <si>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</si>
  <si>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</si>
  <si>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</si>
  <si>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</si>
  <si>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</si>
  <si>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</si>
  <si>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</si>
  <si>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</si>
  <si>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</si>
  <si>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</si>
  <si>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</si>
  <si>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</si>
  <si>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</si>
  <si>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</si>
  <si>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</si>
  <si>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</si>
  <si>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</si>
  <si>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</si>
  <si>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</si>
  <si>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</si>
  <si>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</si>
  <si>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</si>
  <si>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</si>
  <si>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</si>
  <si>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</si>
  <si>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</si>
  <si>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</si>
  <si>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</si>
  <si>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</si>
  <si>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</si>
  <si>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</si>
  <si>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</si>
  <si>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</si>
  <si>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</si>
  <si>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</si>
  <si>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</si>
  <si>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</si>
  <si>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</si>
  <si>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</si>
  <si>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</si>
  <si>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</si>
  <si>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</si>
  <si>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</si>
  <si>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</si>
  <si>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</si>
  <si>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</si>
  <si>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</si>
  <si>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</si>
  <si>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</si>
  <si>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</si>
  <si>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</si>
  <si>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</si>
  <si>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</si>
  <si>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</si>
  <si>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</si>
  <si>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</si>
  <si>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</si>
  <si>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</si>
  <si>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</si>
  <si>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</si>
  <si>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</si>
  <si>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</si>
  <si>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</si>
  <si>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</si>
  <si>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</si>
  <si>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</si>
  <si>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</si>
  <si>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</si>
  <si>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</si>
  <si>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</si>
  <si>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</si>
  <si>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</si>
  <si>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</si>
  <si>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</si>
  <si>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</si>
  <si>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</si>
  <si>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</si>
  <si>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</si>
  <si>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</si>
  <si>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</si>
  <si>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</si>
  <si>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</si>
  <si>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</si>
  <si>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</si>
  <si>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</si>
  <si>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</si>
  <si>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</si>
  <si>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</si>
  <si>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</si>
  <si>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</si>
  <si>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</si>
  <si>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</si>
  <si>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</si>
  <si>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</si>
  <si>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</si>
  <si>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</si>
  <si>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</si>
  <si>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</si>
  <si>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</si>
  <si>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</si>
  <si>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</si>
  <si>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</si>
  <si>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</si>
  <si>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</si>
  <si>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</si>
  <si>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</si>
  <si>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</si>
  <si>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</si>
  <si>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</si>
  <si>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</si>
  <si>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</si>
  <si>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</si>
  <si>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</si>
  <si>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</si>
  <si>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</si>
  <si>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</si>
  <si>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</si>
  <si>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</si>
  <si>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</si>
  <si>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</si>
  <si>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</si>
  <si>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</si>
  <si>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</si>
  <si>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</si>
  <si>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</si>
  <si>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</si>
  <si>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</si>
  <si>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</si>
  <si>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</si>
  <si>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</si>
  <si>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</si>
  <si>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</si>
  <si>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</si>
  <si>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</si>
  <si>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</si>
  <si>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</si>
  <si>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</si>
  <si>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</si>
  <si>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</si>
  <si>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</si>
  <si>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</si>
  <si>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</si>
  <si>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</si>
  <si>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</si>
  <si>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</si>
  <si>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</si>
  <si>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</si>
  <si>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</si>
  <si>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</si>
  <si>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</si>
  <si>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</si>
  <si>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</si>
  <si>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</si>
  <si>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</si>
  <si>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</si>
  <si>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</si>
  <si>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</si>
  <si>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</si>
  <si>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</si>
  <si>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</si>
  <si>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</si>
  <si>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</si>
  <si>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</si>
  <si>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</si>
  <si>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</si>
  <si>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</si>
  <si>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</si>
  <si>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</si>
  <si>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</si>
  <si>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</si>
  <si>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</si>
  <si>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</si>
  <si>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</si>
  <si>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</si>
  <si>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</si>
  <si>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</si>
  <si>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</si>
  <si>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</si>
  <si>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</si>
  <si>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</si>
  <si>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</si>
  <si>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</si>
  <si>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</si>
  <si>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</si>
  <si>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</si>
  <si>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</si>
  <si>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</si>
  <si>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</si>
  <si>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</si>
  <si>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</si>
  <si>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</si>
  <si>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</si>
  <si>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</si>
  <si>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</si>
  <si>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</si>
  <si>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</si>
  <si>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</si>
  <si>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</si>
  <si>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</si>
  <si>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</si>
  <si>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</si>
  <si>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</si>
  <si>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</si>
  <si>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</si>
  <si>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</si>
  <si>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</si>
  <si>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</si>
  <si>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</si>
  <si>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</si>
  <si>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</si>
  <si>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</si>
  <si>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</si>
  <si>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</si>
  <si>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</si>
  <si>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</si>
  <si>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</si>
  <si>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</si>
  <si>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</si>
  <si>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</si>
  <si>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</si>
  <si>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</si>
  <si>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</si>
  <si>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</si>
  <si>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</si>
  <si>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</si>
  <si>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</si>
  <si>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</si>
  <si>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</si>
  <si>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</si>
  <si>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</si>
  <si>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</si>
  <si>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</si>
  <si>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</si>
  <si>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</si>
  <si>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</si>
  <si>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</si>
  <si>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</si>
  <si>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</si>
  <si>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</si>
  <si>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</si>
  <si>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</si>
  <si>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</si>
  <si>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</si>
  <si>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</si>
  <si>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</si>
  <si>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</si>
  <si>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</si>
  <si>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</si>
  <si>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</si>
  <si>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</si>
  <si>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</si>
  <si>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</si>
  <si>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</si>
  <si>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</si>
  <si>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</si>
  <si>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</si>
  <si>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</si>
  <si>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</si>
  <si>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</si>
  <si>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</si>
  <si>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</si>
  <si>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</si>
  <si>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</si>
  <si>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</si>
  <si>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</si>
  <si>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</si>
  <si>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</si>
  <si>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</si>
  <si>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</si>
  <si>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</si>
  <si>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</si>
  <si>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</si>
  <si>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</si>
  <si>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</si>
  <si>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</si>
  <si>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</si>
  <si>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</si>
  <si>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</si>
  <si>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</si>
  <si>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</si>
  <si>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</si>
  <si>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</si>
  <si>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</si>
  <si>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</si>
  <si>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</si>
  <si>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</si>
  <si>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</si>
  <si>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</si>
  <si>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</si>
  <si>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</si>
  <si>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</si>
  <si>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</si>
  <si>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</si>
  <si>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</si>
  <si>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</si>
  <si>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</si>
  <si>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</si>
  <si>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</si>
  <si>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</si>
  <si>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</si>
  <si>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</si>
  <si>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</si>
  <si>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</si>
  <si>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</si>
  <si>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</si>
  <si>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</si>
  <si>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</si>
  <si>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</si>
  <si>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</si>
  <si>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</si>
  <si>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</si>
  <si>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</si>
  <si>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</si>
  <si>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</si>
  <si>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</si>
  <si>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</si>
  <si>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</si>
  <si>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</si>
  <si>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</si>
  <si>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</si>
  <si>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</si>
  <si>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</si>
  <si>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</si>
  <si>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</si>
  <si>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</si>
  <si>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</si>
  <si>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</si>
  <si>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</si>
  <si>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</si>
  <si>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</si>
  <si>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</si>
  <si>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</si>
  <si>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</si>
  <si>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</si>
  <si>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</si>
  <si>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</si>
  <si>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</si>
  <si>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</si>
  <si>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</si>
  <si>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</si>
  <si>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</si>
  <si>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</si>
  <si>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</si>
  <si>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</si>
  <si>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</si>
  <si>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</si>
  <si>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</si>
  <si>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</si>
  <si>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</si>
  <si>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</si>
  <si>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</si>
  <si>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</si>
  <si>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</si>
  <si>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</si>
  <si>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</si>
  <si>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</si>
  <si>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</si>
  <si>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</si>
  <si>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</si>
  <si>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</si>
  <si>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</si>
  <si>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</si>
  <si>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</si>
  <si>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</si>
  <si>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</si>
  <si>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</si>
  <si>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</si>
  <si>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</si>
  <si>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</si>
  <si>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</si>
  <si>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</si>
  <si>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</si>
  <si>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</si>
  <si>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</si>
  <si>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</si>
  <si>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</si>
  <si>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</si>
  <si>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</si>
  <si>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</si>
  <si>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</si>
  <si>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</si>
  <si>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</si>
  <si>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</si>
  <si>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</si>
  <si>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</si>
  <si>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</si>
  <si>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</si>
  <si>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</si>
  <si>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</si>
  <si>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</si>
  <si>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</si>
  <si>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</si>
  <si>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</si>
  <si>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</si>
  <si>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</si>
  <si>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</si>
  <si>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</si>
  <si>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</si>
  <si>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</si>
  <si>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</si>
  <si>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</si>
  <si>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</si>
  <si>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</si>
  <si>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</si>
  <si>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</si>
  <si>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</si>
  <si>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</si>
  <si>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</si>
  <si>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</si>
  <si>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</si>
  <si>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</si>
  <si>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</si>
  <si>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</si>
  <si>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</si>
  <si>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</si>
  <si>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</si>
  <si>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</si>
  <si>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</si>
  <si>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</si>
  <si>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</si>
  <si>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</si>
  <si>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</si>
  <si>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</si>
  <si>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</si>
  <si>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</si>
  <si>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</si>
  <si>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</si>
  <si>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</si>
  <si>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</si>
  <si>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</si>
  <si>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</si>
  <si>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</si>
  <si>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</si>
  <si>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</si>
  <si>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</si>
  <si>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</si>
  <si>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</si>
  <si>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</si>
  <si>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</si>
  <si>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</si>
  <si>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</si>
  <si>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</si>
  <si>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</si>
  <si>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</si>
  <si>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</si>
  <si>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</si>
  <si>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</si>
  <si>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</si>
  <si>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</si>
  <si>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</si>
  <si>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</si>
  <si>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</si>
  <si>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</si>
  <si>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</si>
  <si>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</si>
  <si>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</si>
  <si>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</si>
  <si>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</si>
  <si>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</si>
  <si>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</si>
  <si>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</si>
  <si>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</si>
  <si>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</si>
  <si>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</si>
  <si>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</si>
  <si>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</si>
  <si>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</si>
  <si>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</si>
  <si>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</si>
  <si>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</si>
  <si>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</si>
  <si>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</si>
  <si>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</si>
  <si>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</si>
  <si>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</si>
  <si>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</si>
  <si>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</si>
  <si>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</si>
  <si>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</si>
  <si>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</si>
  <si>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</si>
  <si>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</si>
  <si>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</si>
  <si>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</si>
  <si>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</si>
  <si>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</si>
  <si>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</si>
  <si>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</si>
  <si>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</si>
  <si>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</si>
  <si>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</si>
  <si>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</si>
  <si>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</si>
  <si>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</si>
  <si>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</si>
  <si>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</si>
  <si>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</si>
  <si>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</si>
  <si>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</si>
  <si>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</si>
  <si>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</si>
  <si>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</si>
  <si>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</si>
  <si>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</si>
  <si>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</si>
  <si>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</si>
  <si>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</si>
  <si>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</si>
  <si>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</si>
  <si>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</si>
  <si>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</si>
  <si>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</si>
  <si>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</si>
  <si>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</si>
  <si>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</si>
  <si>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</si>
  <si>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</si>
  <si>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</si>
  <si>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</si>
  <si>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</si>
  <si>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</si>
  <si>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</si>
  <si>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</si>
  <si>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</si>
  <si>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</si>
  <si>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</si>
  <si>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</si>
  <si>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</si>
  <si>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</si>
  <si>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</si>
  <si>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</si>
  <si>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</si>
  <si>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</si>
  <si>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</si>
  <si>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</si>
  <si>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</si>
  <si>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</si>
  <si>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</si>
  <si>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</si>
  <si>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</si>
  <si>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</si>
  <si>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</si>
  <si>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</si>
  <si>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</si>
  <si>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</si>
  <si>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</si>
  <si>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</si>
  <si>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</si>
  <si>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</si>
  <si>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</si>
  <si>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</si>
  <si>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</si>
  <si>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</si>
  <si>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</si>
  <si>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</si>
  <si>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</si>
  <si>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</si>
  <si>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</si>
  <si>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</si>
  <si>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</si>
  <si>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</si>
  <si>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</si>
  <si>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</si>
  <si>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</si>
  <si>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</si>
  <si>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</si>
  <si>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</si>
  <si>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</si>
  <si>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</si>
  <si>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</si>
  <si>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</si>
  <si>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</si>
  <si>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</si>
  <si>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</si>
  <si>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</si>
  <si>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</si>
  <si>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</si>
  <si>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</si>
  <si>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</si>
  <si>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</si>
  <si>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</si>
  <si>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</si>
  <si>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</si>
  <si>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</si>
  <si>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</si>
  <si>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</si>
  <si>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</si>
  <si>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</si>
  <si>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</si>
  <si>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</si>
  <si>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</si>
  <si>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</si>
  <si>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</si>
  <si>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</si>
  <si>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</si>
  <si>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</si>
  <si>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</si>
  <si>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</si>
  <si>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</si>
  <si>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</si>
  <si>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</si>
  <si>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</si>
  <si>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</si>
  <si>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</si>
  <si>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</si>
  <si>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</si>
  <si>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</si>
  <si>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</si>
  <si>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</si>
  <si>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</si>
  <si>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</si>
  <si>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</si>
  <si>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</si>
  <si>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</si>
  <si>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</si>
  <si>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</si>
  <si>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</si>
  <si>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</si>
  <si>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</si>
  <si>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</si>
  <si>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</si>
  <si>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</si>
  <si>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</si>
  <si>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</si>
  <si>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</si>
  <si>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</si>
  <si>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</si>
  <si>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</si>
  <si>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</si>
  <si>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</si>
  <si>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</si>
  <si>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</si>
  <si>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</si>
  <si>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</si>
  <si>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</si>
  <si>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</si>
  <si>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</si>
  <si>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</si>
  <si>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</si>
  <si>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</si>
  <si>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</si>
  <si>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</si>
  <si>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</si>
  <si>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</si>
  <si>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</si>
  <si>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</si>
  <si>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</si>
  <si>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</si>
  <si>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</si>
  <si>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</si>
  <si>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</si>
  <si>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</si>
  <si>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</si>
  <si>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</si>
  <si>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</si>
  <si>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</si>
  <si>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</si>
  <si>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</si>
  <si>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</si>
  <si>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</si>
  <si>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</si>
  <si>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</si>
  <si>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</si>
  <si>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</si>
  <si>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</si>
  <si>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</si>
  <si>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</si>
  <si>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</si>
  <si>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</si>
  <si>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</si>
  <si>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</si>
  <si>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</si>
  <si>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</si>
  <si>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</si>
  <si>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</si>
  <si>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</si>
  <si>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</si>
  <si>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</si>
  <si>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</si>
  <si>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</si>
  <si>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</si>
  <si>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</si>
  <si>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</si>
  <si>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</si>
  <si>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</si>
  <si>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</si>
  <si>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</si>
  <si>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</si>
  <si>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</si>
  <si>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</si>
  <si>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</si>
  <si>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</si>
  <si>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</si>
  <si>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</si>
  <si>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</si>
  <si>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</si>
  <si>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</si>
  <si>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</si>
  <si>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</si>
  <si>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</si>
  <si>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</si>
  <si>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</si>
  <si>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</si>
  <si>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</si>
  <si>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</si>
  <si>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</si>
  <si>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</si>
  <si>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</si>
  <si>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</si>
  <si>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</si>
  <si>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</si>
  <si>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</si>
  <si>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</si>
  <si>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</si>
  <si>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</si>
  <si>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</si>
  <si>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</si>
  <si>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</si>
  <si>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</si>
  <si>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</si>
  <si>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</si>
  <si>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</si>
  <si>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</si>
  <si>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</si>
  <si>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</si>
  <si>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</si>
  <si>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</si>
  <si>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</si>
  <si>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</si>
  <si>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</si>
  <si>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</si>
  <si>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</si>
  <si>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</si>
  <si>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</si>
  <si>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</si>
  <si>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</si>
  <si>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</si>
  <si>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</si>
  <si>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</si>
  <si>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</si>
  <si>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</si>
  <si>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</si>
  <si>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</si>
  <si>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</si>
  <si>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</si>
  <si>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</si>
  <si>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</si>
  <si>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</si>
  <si>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</si>
  <si>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</si>
  <si>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</si>
  <si>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</si>
  <si>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</si>
  <si>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</si>
  <si>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</si>
  <si>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</si>
  <si>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</si>
  <si>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</si>
  <si>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</si>
  <si>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</si>
  <si>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</si>
  <si>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</si>
  <si>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</si>
  <si>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</si>
  <si>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</si>
  <si>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</si>
  <si>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</si>
  <si>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</si>
  <si>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</si>
  <si>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</si>
  <si>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</si>
  <si>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</si>
  <si>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</si>
  <si>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</si>
  <si>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</si>
  <si>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</si>
  <si>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</si>
  <si>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</si>
  <si>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</si>
  <si>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</si>
  <si>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</si>
  <si>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</si>
  <si>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</si>
  <si>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</si>
  <si>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</si>
  <si>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</si>
  <si>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</si>
  <si>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</si>
  <si>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</si>
  <si>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</si>
  <si>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</si>
  <si>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</si>
  <si>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</si>
  <si>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</si>
  <si>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</si>
  <si>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</si>
  <si>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</si>
  <si>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</si>
  <si>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</si>
  <si>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</si>
  <si>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</si>
  <si>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</si>
  <si>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</si>
  <si>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</si>
  <si>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</si>
  <si>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</si>
  <si>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</si>
  <si>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</si>
  <si>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</si>
  <si>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</si>
  <si>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</si>
  <si>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</si>
  <si>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</si>
  <si>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</si>
  <si>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</si>
  <si>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</si>
  <si>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</si>
  <si>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</si>
  <si>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</si>
  <si>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</si>
  <si>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</si>
  <si>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</si>
  <si>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</si>
  <si>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</si>
  <si>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</si>
  <si>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</si>
  <si>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</si>
  <si>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</si>
  <si>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</si>
  <si>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</si>
  <si>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</si>
  <si>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</si>
  <si>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</si>
  <si>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</si>
  <si>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</si>
  <si>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</si>
  <si>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</si>
  <si>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</si>
  <si>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</si>
  <si>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</si>
  <si>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</si>
  <si>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</si>
  <si>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</si>
  <si>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</si>
  <si>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</si>
  <si>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</si>
  <si>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</si>
  <si>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</si>
  <si>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</si>
  <si>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</si>
  <si>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</si>
  <si>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</si>
  <si>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</si>
  <si>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</si>
  <si>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</si>
  <si>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</si>
  <si>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</si>
  <si>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</si>
  <si>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</si>
  <si>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</si>
  <si>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</si>
  <si>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</si>
  <si>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</si>
  <si>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</si>
  <si>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</si>
  <si>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</si>
  <si>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</si>
  <si>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</si>
  <si>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</si>
  <si>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</si>
  <si>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</si>
  <si>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</si>
  <si>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</si>
  <si>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</si>
  <si>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</si>
  <si>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</si>
  <si>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</si>
  <si>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</si>
  <si>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</si>
  <si>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</si>
  <si>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</si>
  <si>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</si>
  <si>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</si>
  <si>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</si>
  <si>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</si>
  <si>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</si>
  <si>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</si>
  <si>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</si>
  <si>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</si>
  <si>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</si>
  <si>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</si>
  <si>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</si>
  <si>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</si>
  <si>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</si>
  <si>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</si>
  <si>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</si>
  <si>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</si>
  <si>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</si>
  <si>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</si>
  <si>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</si>
  <si>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</si>
  <si>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</si>
  <si>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</si>
  <si>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</si>
  <si>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</si>
  <si>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</si>
  <si>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</si>
  <si>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</si>
  <si>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</si>
  <si>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</si>
  <si>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</si>
  <si>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</si>
  <si>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</si>
  <si>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</si>
  <si>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</si>
  <si>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</si>
  <si>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</si>
  <si>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</si>
  <si>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</si>
  <si>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</si>
  <si>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</si>
  <si>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</si>
  <si>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</si>
  <si>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</si>
  <si>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</si>
  <si>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</si>
  <si>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</si>
  <si>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</si>
  <si>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</si>
  <si>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</si>
  <si>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</si>
  <si>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</si>
  <si>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</si>
  <si>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</si>
  <si>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</si>
  <si>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</si>
  <si>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</si>
  <si>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</si>
  <si>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</si>
  <si>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</si>
  <si>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</si>
  <si>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</si>
  <si>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</si>
  <si>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</si>
  <si>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</si>
  <si>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</si>
  <si>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</si>
  <si>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</si>
  <si>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</si>
  <si>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</si>
  <si>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</si>
  <si>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</si>
  <si>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</si>
  <si>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</si>
  <si>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</si>
  <si>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</si>
  <si>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</si>
  <si>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</si>
  <si>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</si>
  <si>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</si>
  <si>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</si>
  <si>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</si>
  <si>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</si>
  <si>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</si>
  <si>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</si>
  <si>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</si>
  <si>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</si>
  <si>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</si>
  <si>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</si>
  <si>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</si>
  <si>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</si>
  <si>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</si>
  <si>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</si>
  <si>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</si>
  <si>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</si>
  <si>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</si>
  <si>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</si>
  <si>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</si>
  <si>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</si>
  <si>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</si>
  <si>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</si>
  <si>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</si>
  <si>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</si>
  <si>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</si>
  <si>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</si>
  <si>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</si>
  <si>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</si>
  <si>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</si>
  <si>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</si>
  <si>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</si>
  <si>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</si>
  <si>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</si>
  <si>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</si>
  <si>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</si>
  <si>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</si>
  <si>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</si>
  <si>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</si>
  <si>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</si>
  <si>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</si>
  <si>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</si>
  <si>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</si>
  <si>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</si>
  <si>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</si>
  <si>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</si>
  <si>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</si>
  <si>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</si>
  <si>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</si>
  <si>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</si>
  <si>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</si>
  <si>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</si>
  <si>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</si>
  <si>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</si>
  <si>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</si>
  <si>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</si>
  <si>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</si>
  <si>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</si>
  <si>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</si>
  <si>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</si>
  <si>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</si>
  <si>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</si>
  <si>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</si>
  <si>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</si>
  <si>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</si>
  <si>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</si>
  <si>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</si>
  <si>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</si>
  <si>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</si>
  <si>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</si>
  <si>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</si>
  <si>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</si>
  <si>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</si>
  <si>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</si>
  <si>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</si>
  <si>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</si>
  <si>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</si>
  <si>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</si>
  <si>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</si>
  <si>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</si>
  <si>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</si>
  <si>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</si>
  <si>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</si>
  <si>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</si>
  <si>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</si>
  <si>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</si>
  <si>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</si>
  <si>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</si>
  <si>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</si>
  <si>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</si>
  <si>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</si>
  <si>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</si>
  <si>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</si>
  <si>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</si>
  <si>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</si>
  <si>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</si>
  <si>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</si>
  <si>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</si>
  <si>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</si>
  <si>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</si>
  <si>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</si>
  <si>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</si>
  <si>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</si>
  <si>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</si>
  <si>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</si>
  <si>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</si>
  <si>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</si>
  <si>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</si>
  <si>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</si>
  <si>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</si>
  <si>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</si>
  <si>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</si>
  <si>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</si>
  <si>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</si>
  <si>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</si>
  <si>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</si>
  <si>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</si>
  <si>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</si>
  <si>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</si>
  <si>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</si>
  <si>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</si>
  <si>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</si>
  <si>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</si>
  <si>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</si>
  <si>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</si>
  <si>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</si>
  <si>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</si>
  <si>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</si>
  <si>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</si>
  <si>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</si>
  <si>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</si>
  <si>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</si>
  <si>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</si>
  <si>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</si>
  <si>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</si>
  <si>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</si>
  <si>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</si>
  <si>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</si>
  <si>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</si>
  <si>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</si>
  <si>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</si>
  <si>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</si>
  <si>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</si>
  <si>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</si>
  <si>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</si>
  <si>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</si>
  <si>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</si>
  <si>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</si>
  <si>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</si>
  <si>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</si>
  <si>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</si>
  <si>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</si>
  <si>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</si>
  <si>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</si>
  <si>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</si>
  <si>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</si>
  <si>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</si>
  <si>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</si>
  <si>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</si>
  <si>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</si>
  <si>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</si>
  <si>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</si>
  <si>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</si>
  <si>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</si>
  <si>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</si>
  <si>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</si>
  <si>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</si>
  <si>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</si>
  <si>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</si>
  <si>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</si>
  <si>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</si>
  <si>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</si>
  <si>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</si>
  <si>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</si>
  <si>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</si>
  <si>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</si>
  <si>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</si>
  <si>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</si>
  <si>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</si>
  <si>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</si>
  <si>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</si>
  <si>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</si>
  <si>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</si>
  <si>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</si>
  <si>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</si>
  <si>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</si>
  <si>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</si>
  <si>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</si>
  <si>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</si>
  <si>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</si>
  <si>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</si>
  <si>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</si>
  <si>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</si>
  <si>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</si>
  <si>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</si>
  <si>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</si>
  <si>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</si>
  <si>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</si>
  <si>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</si>
  <si>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</si>
  <si>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</si>
  <si>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</si>
  <si>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</si>
  <si>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</si>
  <si>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</si>
  <si>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</si>
  <si>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</si>
  <si>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</si>
  <si>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</si>
  <si>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</si>
  <si>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</si>
  <si>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</si>
  <si>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</si>
  <si>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</si>
  <si>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</si>
  <si>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</si>
  <si>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</si>
  <si>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</si>
  <si>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</si>
  <si>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</si>
  <si>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</si>
  <si>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</si>
  <si>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</si>
  <si>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</si>
  <si>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</si>
  <si>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</si>
  <si>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</si>
  <si>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</si>
  <si>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</si>
  <si>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</si>
  <si>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</si>
  <si>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</si>
  <si>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</si>
  <si>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</si>
  <si>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</si>
  <si>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</si>
  <si>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</si>
  <si>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</si>
  <si>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</si>
  <si>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</si>
  <si>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</si>
  <si>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</si>
  <si>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</si>
  <si>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</si>
  <si>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</si>
  <si>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</si>
  <si>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</si>
  <si>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</si>
  <si>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</si>
  <si>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</si>
  <si>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</si>
  <si>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</si>
  <si>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</si>
  <si>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</si>
  <si>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</si>
  <si>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</si>
  <si>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</si>
  <si>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</si>
  <si>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</si>
  <si>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</si>
  <si>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</si>
  <si>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</si>
  <si>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</si>
  <si>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</si>
  <si>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</si>
  <si>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</si>
  <si>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</si>
  <si>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</si>
  <si>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</si>
  <si>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</si>
  <si>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</si>
  <si>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</si>
  <si>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</si>
  <si>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</si>
  <si>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</si>
  <si>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</si>
  <si>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</si>
  <si>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</si>
  <si>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</si>
  <si>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</si>
  <si>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</si>
  <si>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</si>
  <si>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</si>
  <si>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</si>
  <si>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</si>
  <si>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</si>
  <si>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</si>
  <si>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</si>
  <si>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</si>
  <si>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</si>
  <si>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</si>
  <si>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</si>
  <si>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</si>
  <si>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</si>
  <si>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</si>
  <si>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</si>
  <si>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</si>
  <si>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</si>
  <si>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</si>
  <si>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</si>
  <si>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</si>
  <si>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</si>
  <si>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</si>
  <si>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</si>
  <si>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</si>
  <si>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</si>
  <si>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</si>
  <si>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</si>
  <si>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</si>
  <si>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</si>
  <si>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</si>
  <si>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</si>
  <si>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</si>
  <si>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</si>
  <si>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</si>
  <si>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</si>
  <si>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</si>
  <si>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</si>
  <si>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</si>
  <si>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</si>
  <si>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</si>
  <si>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</si>
  <si>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</si>
  <si>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</si>
  <si>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</si>
  <si>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</si>
  <si>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</si>
  <si>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</si>
  <si>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</si>
  <si>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</si>
  <si>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</si>
  <si>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</si>
  <si>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</si>
  <si>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</si>
  <si>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</si>
  <si>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</si>
  <si>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</si>
  <si>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</si>
  <si>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</si>
  <si>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</si>
  <si>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</si>
  <si>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</si>
  <si>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</si>
  <si>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</si>
  <si>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</si>
  <si>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</si>
  <si>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</si>
  <si>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</si>
  <si>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</si>
  <si>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</si>
  <si>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</si>
  <si>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</si>
  <si>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</si>
  <si>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</si>
  <si>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</si>
  <si>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</si>
  <si>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</si>
  <si>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</si>
  <si>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</si>
  <si>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</si>
  <si>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</si>
  <si>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</si>
  <si>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</si>
  <si>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</si>
  <si>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</si>
  <si>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</si>
  <si>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</si>
  <si>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</si>
  <si>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</si>
  <si>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</si>
  <si>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</si>
  <si>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</si>
  <si>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</si>
  <si>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</si>
  <si>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</si>
  <si>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</si>
  <si>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</si>
  <si>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</si>
  <si>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</si>
  <si>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</si>
  <si>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</si>
  <si>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</si>
  <si>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</si>
  <si>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</si>
  <si>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</si>
  <si>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</si>
  <si>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</si>
  <si>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</si>
  <si>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</si>
  <si>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</si>
  <si>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</si>
  <si>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</si>
  <si>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</si>
  <si>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</si>
  <si>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</si>
  <si>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</si>
  <si>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</si>
  <si>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</si>
  <si>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</si>
  <si>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</si>
  <si>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</si>
  <si>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</si>
  <si>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</si>
  <si>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</si>
  <si>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</si>
  <si>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</si>
  <si>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</si>
  <si>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</si>
  <si>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</si>
  <si>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</si>
  <si>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</si>
  <si>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</si>
  <si>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</si>
  <si>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</si>
  <si>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</si>
  <si>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</si>
  <si>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</si>
  <si>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</si>
  <si>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</si>
  <si>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</si>
  <si>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</si>
  <si>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</si>
  <si>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</si>
  <si>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</si>
  <si>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</si>
  <si>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</si>
  <si>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</si>
  <si>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</si>
  <si>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</si>
  <si>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</si>
  <si>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</si>
  <si>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</si>
  <si>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</si>
  <si>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</si>
  <si>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</si>
  <si>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</si>
  <si>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</si>
  <si>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</si>
  <si>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</si>
  <si>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</si>
  <si>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</si>
  <si>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</si>
  <si>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</si>
  <si>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</si>
  <si>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</si>
  <si>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</si>
  <si>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</si>
  <si>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</si>
  <si>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</si>
  <si>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</si>
  <si>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</si>
  <si>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</si>
  <si>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</si>
  <si>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</si>
  <si>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</si>
  <si>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</si>
  <si>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</si>
  <si>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</si>
  <si>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</si>
  <si>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</si>
  <si>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</si>
  <si>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</si>
  <si>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</si>
  <si>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</si>
  <si>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</si>
  <si>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</si>
  <si>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</si>
  <si>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</si>
  <si>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</si>
  <si>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</si>
  <si>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</si>
  <si>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</si>
  <si>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</si>
  <si>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</si>
  <si>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</si>
  <si>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</si>
  <si>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</si>
  <si>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</si>
  <si>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</si>
  <si>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</si>
  <si>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</si>
  <si>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</si>
  <si>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</si>
  <si>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</si>
  <si>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</si>
  <si>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</si>
  <si>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</si>
  <si>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</si>
  <si>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</si>
  <si>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</si>
  <si>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</si>
  <si>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</si>
  <si>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</si>
  <si>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</si>
  <si>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</si>
  <si>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</si>
  <si>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</si>
  <si>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</si>
  <si>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</si>
  <si>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</si>
  <si>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</si>
  <si>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</si>
  <si>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</si>
  <si>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</si>
  <si>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</si>
  <si>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</si>
  <si>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</si>
  <si>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</si>
  <si>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</si>
  <si>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</si>
  <si>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</si>
  <si>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</si>
  <si>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</si>
  <si>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</si>
  <si>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</si>
  <si>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</si>
  <si>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</si>
  <si>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</si>
  <si>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</si>
  <si>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</si>
  <si>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</si>
  <si>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</si>
  <si>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</si>
  <si>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</si>
  <si>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</si>
  <si>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</si>
  <si>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</si>
  <si>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</si>
  <si>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</si>
  <si>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</si>
  <si>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</si>
  <si>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</si>
  <si>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</si>
  <si>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</si>
  <si>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</si>
  <si>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</si>
  <si>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</si>
  <si>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</si>
  <si>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</si>
  <si>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</si>
  <si>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</si>
  <si>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</si>
  <si>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</si>
  <si>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</si>
  <si>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</si>
  <si>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</si>
  <si>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</si>
  <si>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</si>
  <si>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</si>
  <si>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</si>
  <si>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</si>
  <si>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</si>
  <si>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</si>
  <si>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</si>
  <si>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</si>
  <si>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</si>
  <si>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</si>
  <si>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</si>
  <si>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</si>
  <si>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</si>
  <si>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</si>
  <si>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</si>
  <si>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</si>
  <si>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</si>
  <si>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</si>
  <si>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</si>
  <si>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</si>
  <si>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</si>
  <si>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</si>
  <si>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</si>
  <si>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</si>
  <si>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</si>
  <si>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</si>
  <si>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</si>
  <si>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</si>
  <si>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</si>
  <si>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</si>
  <si>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</si>
  <si>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</si>
  <si>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</si>
  <si>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</si>
  <si>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</si>
  <si>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</si>
  <si>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</si>
  <si>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</si>
  <si>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</si>
  <si>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</si>
  <si>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</si>
  <si>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</si>
  <si>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</si>
  <si>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</si>
  <si>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</si>
  <si>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</si>
  <si>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</si>
  <si>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</si>
  <si>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</si>
  <si>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</si>
  <si>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</si>
  <si>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</si>
  <si>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</si>
  <si>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</si>
  <si>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</si>
  <si>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</si>
  <si>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</si>
  <si>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</si>
  <si>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</si>
  <si>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</si>
  <si>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</si>
  <si>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</si>
  <si>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</si>
  <si>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</si>
  <si>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</si>
  <si>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</si>
  <si>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</si>
  <si>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</si>
  <si>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</si>
  <si>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</si>
  <si>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</si>
  <si>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</si>
  <si>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</si>
  <si>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</si>
  <si>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</si>
  <si>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</si>
  <si>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</si>
  <si>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</si>
  <si>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</si>
  <si>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</si>
  <si>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</si>
  <si>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</si>
  <si>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</si>
  <si>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</si>
  <si>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</si>
  <si>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</si>
  <si>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</si>
  <si>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</si>
  <si>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</si>
  <si>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</si>
  <si>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</si>
  <si>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</si>
  <si>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</si>
  <si>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</si>
  <si>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</si>
  <si>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</si>
  <si>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</si>
  <si>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</si>
  <si>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</si>
  <si>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</si>
  <si>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</si>
  <si>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</si>
  <si>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</si>
  <si>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</si>
  <si>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</si>
  <si>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</si>
  <si>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</si>
  <si>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</si>
  <si>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</si>
  <si>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</si>
  <si>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</si>
  <si>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</si>
  <si>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</si>
  <si>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</si>
  <si>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</si>
  <si>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</si>
  <si>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</si>
  <si>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</si>
  <si>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</si>
  <si>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</si>
  <si>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</si>
  <si>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</si>
  <si>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</si>
  <si>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</si>
  <si>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</si>
  <si>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</si>
  <si>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</si>
  <si>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</si>
  <si>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</si>
  <si>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</si>
  <si>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</si>
  <si>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</si>
  <si>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</si>
  <si>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</si>
  <si>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</si>
  <si>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</si>
  <si>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</si>
  <si>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</si>
  <si>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</si>
  <si>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</si>
  <si>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</si>
  <si>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</si>
  <si>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</si>
  <si>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</si>
  <si>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</si>
  <si>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</si>
  <si>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</si>
  <si>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</si>
  <si>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</si>
  <si>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</si>
  <si>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</si>
  <si>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</si>
  <si>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</si>
  <si>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</si>
  <si>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</si>
  <si>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</si>
  <si>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</si>
  <si>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</si>
  <si>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</si>
  <si>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</si>
  <si>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</si>
  <si>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</si>
  <si>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</si>
  <si>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</si>
  <si>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</si>
  <si>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</si>
  <si>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</si>
  <si>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</si>
  <si>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</si>
  <si>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</si>
  <si>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</si>
  <si>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</si>
  <si>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</si>
  <si>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</si>
  <si>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</si>
  <si>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</si>
  <si>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</si>
  <si>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</si>
  <si>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</si>
  <si>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</si>
  <si>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</si>
  <si>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</si>
  <si>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</si>
  <si>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</si>
  <si>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</si>
  <si>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</si>
  <si>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</si>
  <si>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</si>
  <si>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</si>
  <si>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</si>
  <si>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</si>
  <si>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</si>
  <si>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</si>
  <si>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</si>
  <si>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</si>
  <si>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</si>
  <si>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</si>
  <si>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</si>
  <si>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</si>
  <si>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</si>
  <si>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</si>
  <si>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</si>
  <si>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</si>
  <si>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</si>
  <si>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</si>
  <si>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</si>
  <si>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</si>
  <si>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</si>
  <si>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</si>
  <si>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</si>
  <si>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</si>
  <si>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</si>
  <si>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</si>
  <si>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</si>
  <si>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</si>
  <si>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</si>
  <si>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</si>
  <si>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</si>
  <si>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</si>
  <si>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</si>
  <si>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</si>
  <si>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</si>
  <si>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</si>
  <si>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</si>
  <si>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</si>
  <si>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</si>
  <si>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</si>
  <si>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</si>
  <si>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</si>
  <si>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</si>
  <si>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</si>
  <si>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</si>
  <si>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</si>
  <si>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</si>
  <si>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</si>
  <si>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</si>
  <si>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</si>
  <si>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</si>
  <si>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</si>
  <si>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</si>
  <si>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</si>
  <si>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</si>
  <si>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</si>
  <si>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</si>
  <si>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</si>
  <si>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</si>
  <si>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</si>
  <si>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</si>
  <si>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</si>
  <si>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</si>
  <si>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</si>
  <si>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</si>
  <si>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</si>
  <si>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</si>
  <si>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</si>
  <si>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</si>
  <si>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</si>
  <si>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</si>
  <si>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</si>
  <si>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</si>
  <si>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</si>
  <si>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</si>
  <si>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</si>
  <si>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</si>
  <si>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</si>
  <si>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</si>
  <si>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</si>
  <si>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</si>
  <si>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</si>
  <si>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</si>
  <si>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</si>
  <si>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</si>
  <si>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</si>
  <si>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</si>
  <si>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</si>
  <si>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</si>
  <si>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</si>
  <si>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</si>
  <si>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</si>
  <si>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</si>
  <si>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</si>
  <si>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</si>
  <si>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</si>
  <si>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</si>
  <si>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</si>
  <si>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</si>
  <si>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</si>
  <si>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</si>
  <si>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</si>
  <si>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</si>
  <si>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</si>
  <si>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</si>
  <si>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</si>
  <si>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</si>
  <si>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</si>
  <si>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</si>
  <si>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</si>
  <si>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</si>
  <si>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</si>
  <si>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</si>
  <si>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</si>
  <si>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</si>
  <si>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</si>
  <si>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</si>
  <si>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</si>
  <si>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</si>
  <si>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</si>
  <si>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</si>
  <si>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</si>
  <si>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</si>
  <si>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</si>
  <si>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</si>
  <si>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</si>
  <si>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</si>
  <si>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</si>
  <si>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</si>
  <si>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</si>
  <si>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</si>
  <si>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</si>
  <si>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</si>
  <si>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</si>
  <si>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</si>
  <si>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</si>
  <si>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</si>
  <si>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</si>
  <si>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</si>
  <si>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</si>
  <si>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</si>
  <si>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</si>
  <si>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</si>
  <si>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</si>
  <si>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</si>
  <si>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</si>
  <si>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</si>
  <si>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</si>
  <si>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</si>
  <si>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</si>
  <si>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</si>
  <si>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</si>
  <si>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</si>
  <si>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</si>
  <si>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</si>
  <si>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</si>
  <si>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</si>
  <si>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</si>
  <si>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</si>
  <si>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</si>
  <si>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</si>
  <si>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</si>
  <si>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</si>
  <si>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</si>
  <si>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</si>
  <si>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</si>
  <si>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</si>
  <si>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</si>
  <si>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</si>
  <si>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</si>
  <si>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</si>
  <si>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</si>
  <si>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</si>
  <si>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</si>
  <si>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</si>
  <si>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</si>
  <si>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</si>
  <si>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</si>
  <si>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</si>
  <si>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</si>
  <si>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</si>
  <si>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</si>
  <si>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</si>
  <si>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</si>
  <si>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</si>
  <si>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</si>
  <si>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</si>
  <si>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</si>
  <si>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</si>
  <si>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</si>
  <si>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</si>
  <si>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</si>
  <si>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</si>
  <si>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</si>
  <si>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</si>
  <si>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</si>
  <si>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</si>
  <si>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</si>
  <si>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</si>
  <si>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</si>
  <si>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</si>
  <si>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</si>
  <si>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</si>
  <si>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</si>
  <si>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</si>
  <si>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</si>
  <si>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</si>
  <si>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</si>
  <si>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</si>
  <si>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</si>
  <si>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</si>
  <si>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</si>
  <si>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</si>
  <si>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</si>
  <si>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</si>
  <si>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</si>
  <si>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</si>
  <si>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</si>
  <si>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</si>
  <si>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</si>
  <si>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</si>
  <si>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</si>
  <si>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</si>
  <si>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</si>
  <si>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</si>
  <si>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</si>
  <si>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</si>
  <si>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</si>
  <si>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</si>
  <si>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</si>
  <si>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</si>
  <si>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</si>
  <si>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</si>
  <si>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</si>
  <si>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</si>
  <si>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</si>
  <si>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</si>
  <si>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</si>
  <si>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</si>
  <si>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</si>
  <si>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</si>
  <si>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</si>
  <si>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</si>
  <si>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</si>
  <si>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</si>
  <si>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</si>
  <si>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</si>
  <si>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</si>
  <si>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</si>
  <si>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</si>
  <si>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</si>
  <si>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</si>
  <si>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</si>
  <si>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</si>
  <si>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</si>
  <si>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</si>
  <si>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</si>
  <si>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</si>
  <si>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</si>
  <si>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</si>
  <si>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</si>
  <si>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</si>
  <si>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</si>
  <si>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</si>
  <si>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</si>
  <si>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</si>
  <si>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</si>
  <si>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</si>
  <si>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</si>
  <si>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</si>
  <si>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</si>
  <si>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</si>
  <si>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</si>
  <si>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</si>
  <si>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</si>
  <si>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</si>
  <si>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</si>
  <si>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</si>
  <si>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</si>
  <si>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</si>
  <si>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</si>
  <si>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</si>
  <si>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</si>
  <si>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</si>
  <si>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</si>
  <si>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</si>
  <si>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</si>
  <si>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</si>
  <si>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</si>
  <si>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</si>
  <si>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</si>
  <si>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</si>
  <si>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</si>
  <si>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</si>
  <si>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</si>
  <si>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</si>
  <si>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</si>
  <si>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</si>
  <si>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</si>
  <si>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</si>
  <si>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</si>
  <si>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</si>
  <si>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</si>
  <si>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</si>
  <si>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</si>
  <si>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</si>
  <si>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</si>
  <si>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</si>
  <si>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</si>
  <si>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</si>
  <si>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</si>
  <si>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</si>
  <si>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</si>
  <si>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</si>
  <si>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</si>
  <si>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</si>
  <si>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</si>
  <si>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</si>
  <si>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</si>
  <si>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</si>
  <si>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</si>
  <si>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</si>
  <si>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</si>
  <si>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</si>
  <si>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</si>
  <si>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</si>
  <si>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</si>
  <si>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</si>
  <si>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</si>
  <si>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</si>
  <si>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</si>
  <si>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</si>
  <si>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</si>
  <si>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</si>
  <si>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</si>
  <si>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</si>
  <si>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</si>
  <si>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</si>
  <si>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</si>
  <si>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</si>
  <si>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</si>
  <si>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</si>
  <si>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</si>
  <si>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</si>
  <si>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</si>
  <si>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</si>
  <si>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</si>
  <si>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</si>
  <si>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</si>
  <si>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</si>
  <si>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</si>
  <si>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</si>
  <si>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</si>
  <si>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</si>
  <si>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</si>
  <si>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</si>
  <si>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</si>
  <si>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</si>
  <si>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</si>
  <si>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</si>
  <si>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</si>
  <si>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</si>
  <si>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</si>
  <si>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</si>
  <si>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</si>
  <si>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</si>
  <si>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</si>
  <si>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</si>
  <si>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</si>
  <si>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</si>
  <si>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</si>
  <si>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</si>
  <si>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</si>
  <si>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</si>
  <si>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</si>
  <si>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</si>
  <si>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</si>
  <si>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</si>
  <si>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</si>
  <si>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</si>
  <si>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</si>
  <si>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</si>
  <si>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</si>
  <si>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</si>
  <si>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</si>
  <si>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</si>
  <si>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</si>
  <si>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</si>
  <si>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</si>
  <si>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</si>
  <si>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</si>
  <si>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</si>
  <si>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</si>
  <si>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</si>
  <si>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</si>
  <si>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</si>
  <si>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</si>
  <si>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</si>
  <si>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</si>
  <si>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</si>
  <si>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</si>
  <si>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</si>
  <si>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</si>
  <si>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</si>
  <si>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</si>
  <si>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</si>
  <si>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</si>
  <si>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</si>
  <si>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</si>
  <si>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</si>
  <si>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</si>
  <si>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</si>
  <si>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</si>
  <si>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</si>
  <si>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</si>
  <si>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</si>
  <si>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</si>
  <si>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</si>
  <si>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</si>
  <si>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</si>
  <si>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</si>
  <si>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</si>
  <si>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</si>
  <si>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</si>
  <si>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</si>
  <si>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</si>
  <si>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</si>
  <si>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</si>
  <si>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</si>
  <si>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</si>
  <si>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</si>
  <si>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</si>
  <si>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</si>
  <si>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</si>
  <si>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</si>
  <si>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</si>
  <si>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</si>
  <si>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</si>
  <si>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</si>
  <si>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</si>
  <si>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</si>
  <si>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</si>
  <si>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</si>
  <si>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</si>
  <si>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</si>
  <si>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</si>
  <si>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</si>
  <si>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</si>
  <si>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</si>
  <si>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</si>
  <si>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</si>
  <si>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</si>
  <si>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</si>
  <si>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</si>
  <si>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</si>
  <si>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</si>
  <si>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</si>
  <si>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</si>
  <si>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</si>
  <si>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</si>
  <si>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</si>
  <si>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</si>
  <si>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</si>
  <si>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</si>
  <si>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</si>
  <si>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</si>
  <si>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</si>
  <si>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</si>
  <si>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</si>
  <si>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</si>
  <si>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</si>
  <si>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</si>
  <si>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</si>
  <si>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</si>
  <si>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</si>
  <si>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</si>
  <si>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</si>
  <si>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</si>
  <si>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</si>
  <si>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</si>
  <si>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</si>
  <si>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</si>
  <si>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</si>
  <si>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</si>
  <si>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</si>
  <si>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</si>
  <si>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</si>
  <si>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</si>
  <si>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</si>
  <si>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</si>
  <si>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</si>
  <si>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</si>
  <si>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</si>
  <si>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</si>
  <si>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</si>
  <si>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</si>
  <si>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</si>
  <si>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</si>
  <si>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</si>
  <si>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</si>
  <si>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</si>
  <si>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</si>
  <si>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</si>
  <si>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</si>
  <si>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</si>
  <si>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</si>
  <si>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</si>
  <si>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</si>
  <si>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</si>
  <si>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</si>
  <si>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</si>
  <si>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</si>
  <si>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</si>
  <si>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</si>
  <si>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</si>
  <si>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</si>
  <si>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</si>
  <si>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</si>
  <si>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</si>
  <si>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</si>
  <si>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</si>
  <si>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</si>
  <si>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</si>
  <si>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</si>
  <si>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</si>
  <si>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</si>
  <si>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</si>
  <si>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</si>
  <si>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</si>
  <si>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</si>
  <si>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</si>
  <si>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</si>
  <si>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</si>
  <si>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</si>
  <si>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</si>
  <si>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</si>
  <si>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</si>
  <si>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</si>
  <si>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</si>
  <si>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</si>
  <si>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</si>
  <si>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</si>
  <si>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</si>
  <si>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</si>
  <si>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</si>
  <si>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</si>
  <si>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</si>
  <si>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</si>
  <si>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</si>
  <si>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</si>
  <si>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</si>
  <si>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</si>
  <si>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</si>
  <si>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</si>
  <si>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</si>
  <si>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</si>
  <si>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</si>
  <si>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</si>
  <si>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</si>
  <si>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</si>
  <si>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</si>
  <si>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</si>
  <si>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</si>
  <si>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</si>
  <si>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</si>
  <si>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</si>
  <si>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</si>
  <si>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</si>
  <si>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</si>
  <si>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</si>
  <si>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</si>
  <si>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</si>
  <si>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</si>
  <si>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</si>
  <si>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</si>
  <si>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</si>
  <si>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</si>
  <si>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</si>
  <si>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</si>
  <si>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</si>
  <si>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</si>
  <si>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</si>
  <si>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</si>
  <si>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</si>
  <si>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</si>
  <si>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</si>
  <si>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</si>
  <si>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</si>
  <si>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</si>
  <si>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</si>
  <si>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</si>
  <si>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</si>
  <si>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</si>
  <si>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</si>
  <si>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</si>
  <si>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</si>
  <si>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</si>
  <si>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</si>
  <si>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</si>
  <si>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</si>
  <si>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</si>
  <si>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</si>
  <si>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</si>
  <si>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</si>
  <si>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</si>
  <si>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</si>
  <si>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</si>
  <si>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</si>
  <si>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</si>
  <si>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</si>
  <si>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</si>
  <si>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</si>
  <si>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</si>
  <si>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</si>
  <si>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</si>
  <si>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</si>
  <si>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</si>
  <si>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</si>
  <si>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</si>
  <si>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</si>
  <si>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</si>
  <si>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</si>
  <si>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</si>
  <si>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</si>
  <si>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</si>
  <si>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</si>
  <si>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</si>
  <si>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</si>
  <si>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</si>
  <si>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</si>
  <si>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</si>
  <si>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</si>
  <si>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</si>
  <si>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</si>
  <si>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</si>
  <si>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</si>
  <si>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</si>
  <si>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</si>
  <si>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</si>
  <si>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</si>
  <si>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</si>
  <si>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</si>
  <si>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</si>
  <si>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</si>
  <si>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</si>
  <si>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</si>
  <si>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</si>
  <si>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</si>
  <si>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</si>
  <si>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</si>
  <si>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</si>
  <si>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</si>
  <si>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</si>
  <si>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</si>
  <si>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</si>
  <si>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</si>
  <si>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</si>
  <si>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</si>
  <si>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</si>
  <si>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</si>
  <si>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</si>
  <si>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</si>
  <si>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</si>
  <si>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</si>
  <si>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</si>
  <si>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</si>
  <si>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</si>
  <si>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</si>
  <si>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</si>
  <si>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</si>
  <si>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</si>
  <si>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</si>
  <si>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</si>
  <si>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</si>
  <si>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</si>
  <si>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</si>
  <si>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</si>
  <si>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</si>
  <si>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</si>
  <si>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</si>
  <si>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</si>
  <si>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</si>
  <si>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</si>
  <si>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</si>
  <si>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</si>
  <si>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</si>
  <si>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</si>
  <si>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</si>
  <si>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</si>
  <si>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</si>
  <si>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</si>
  <si>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</si>
  <si>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</si>
  <si>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</si>
  <si>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</si>
  <si>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</si>
  <si>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</si>
  <si>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</si>
  <si>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</si>
  <si>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</si>
  <si>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</si>
  <si>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</si>
  <si>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</si>
  <si>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</si>
  <si>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</si>
  <si>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</si>
  <si>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</si>
  <si>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</si>
  <si>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</si>
  <si>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</si>
  <si>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</si>
  <si>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</si>
  <si>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</si>
  <si>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</si>
  <si>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</si>
  <si>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</si>
  <si>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</si>
  <si>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</si>
  <si>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</si>
  <si>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</si>
  <si>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</si>
  <si>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</si>
  <si>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</si>
  <si>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</si>
  <si>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</si>
  <si>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</si>
  <si>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</si>
  <si>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</si>
  <si>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</si>
  <si>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</si>
  <si>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</si>
  <si>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</si>
  <si>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</si>
  <si>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</si>
  <si>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</si>
  <si>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</si>
  <si>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</si>
  <si>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</si>
  <si>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</si>
  <si>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</si>
  <si>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</si>
  <si>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</si>
  <si>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</si>
  <si>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</si>
  <si>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</si>
  <si>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</si>
  <si>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</si>
  <si>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</si>
  <si>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</si>
  <si>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</si>
  <si>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</si>
  <si>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</si>
  <si>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</si>
  <si>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</si>
  <si>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</si>
  <si>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</si>
  <si>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</si>
  <si>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</si>
  <si>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</si>
  <si>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</si>
  <si>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</si>
  <si>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</si>
  <si>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</si>
  <si>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</si>
  <si>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</si>
  <si>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</si>
  <si>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</si>
  <si>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</si>
  <si>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</si>
  <si>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</si>
  <si>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</si>
  <si>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</si>
  <si>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</si>
  <si>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</si>
  <si>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</si>
  <si>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</si>
  <si>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</si>
  <si>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</si>
  <si>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</si>
  <si>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</si>
  <si>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</si>
  <si>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</si>
  <si>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</si>
  <si>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</si>
  <si>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</si>
  <si>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</si>
  <si>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</si>
  <si>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</si>
  <si>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</si>
  <si>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</si>
  <si>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</si>
  <si>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</si>
  <si>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</si>
  <si>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</si>
  <si>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</si>
  <si>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</si>
  <si>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</si>
  <si>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</si>
  <si>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</si>
  <si>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</si>
  <si>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</si>
  <si>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</si>
  <si>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</si>
  <si>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</si>
  <si>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</si>
  <si>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</si>
  <si>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</si>
  <si>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</si>
  <si>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</si>
  <si>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</si>
  <si>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</si>
  <si>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</si>
  <si>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</si>
  <si>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</si>
  <si>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</si>
  <si>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</si>
  <si>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</si>
  <si>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</si>
  <si>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</si>
  <si>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</si>
  <si>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</si>
  <si>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</si>
  <si>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</si>
  <si>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</si>
  <si>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</si>
  <si>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</si>
  <si>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</si>
  <si>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</si>
  <si>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</si>
  <si>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</si>
  <si>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</si>
  <si>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</si>
  <si>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</si>
  <si>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</si>
  <si>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</si>
  <si>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</si>
  <si>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</si>
  <si>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</si>
  <si>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</si>
  <si>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</si>
  <si>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</si>
  <si>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</si>
  <si>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</si>
  <si>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</si>
  <si>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</si>
  <si>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</si>
  <si>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</si>
  <si>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</si>
  <si>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</si>
  <si>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</si>
  <si>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</si>
  <si>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</si>
  <si>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</si>
  <si>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</si>
  <si>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</si>
  <si>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</si>
  <si>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</si>
  <si>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</si>
  <si>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</si>
  <si>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</si>
  <si>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</si>
  <si>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</si>
  <si>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</si>
  <si>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</si>
  <si>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</si>
  <si>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</si>
  <si>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</si>
  <si>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</si>
  <si>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</si>
  <si>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</si>
  <si>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</si>
  <si>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</si>
  <si>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</si>
  <si>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</si>
  <si>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</si>
  <si>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</si>
  <si>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</si>
  <si>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</si>
  <si>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</si>
  <si>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</si>
  <si>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</si>
  <si>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</si>
  <si>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</si>
  <si>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</si>
  <si>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</si>
  <si>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</si>
  <si>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</si>
  <si>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</si>
  <si>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</si>
  <si>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</si>
  <si>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</si>
  <si>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</si>
  <si>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</si>
  <si>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</si>
  <si>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</si>
  <si>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</si>
  <si>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</si>
  <si>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</si>
  <si>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</si>
  <si>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</si>
  <si>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</si>
  <si>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</si>
  <si>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</si>
  <si>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</si>
  <si>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</si>
  <si>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</si>
  <si>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</si>
  <si>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</si>
  <si>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</si>
  <si>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</si>
  <si>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</si>
  <si>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</si>
  <si>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</si>
  <si>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</si>
  <si>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</si>
  <si>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</si>
  <si>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</si>
  <si>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</si>
  <si>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</si>
  <si>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</si>
  <si>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</si>
  <si>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</si>
  <si>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</si>
  <si>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</si>
  <si>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</si>
  <si>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</si>
  <si>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</si>
  <si>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</si>
  <si>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</si>
  <si>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</si>
  <si>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</si>
  <si>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</si>
  <si>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</si>
  <si>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</si>
  <si>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</si>
  <si>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</si>
  <si>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</si>
  <si>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</si>
  <si>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</si>
  <si>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</si>
  <si>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</si>
  <si>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</si>
  <si>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</si>
  <si>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</si>
  <si>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</si>
  <si>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</si>
  <si>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</si>
  <si>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</si>
  <si>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</si>
  <si>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</si>
  <si>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</si>
  <si>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</si>
  <si>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</si>
  <si>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</si>
  <si>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</si>
  <si>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</si>
  <si>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</si>
  <si>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</si>
  <si>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</si>
  <si>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</si>
  <si>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</si>
  <si>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</si>
  <si>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</si>
  <si>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</si>
  <si>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</si>
  <si>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</si>
  <si>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</si>
  <si>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</si>
  <si>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</si>
  <si>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</si>
  <si>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</si>
  <si>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</si>
  <si>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</si>
  <si>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</si>
  <si>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</si>
  <si>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</si>
  <si>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</si>
  <si>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</si>
  <si>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</si>
  <si>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</si>
  <si>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</si>
  <si>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</si>
  <si>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</si>
  <si>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</si>
  <si>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</si>
  <si>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</si>
  <si>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</si>
  <si>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</si>
  <si>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</si>
  <si>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</si>
  <si>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</si>
  <si>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</si>
  <si>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</si>
  <si>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</si>
  <si>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</si>
  <si>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</si>
  <si>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</si>
  <si>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</si>
  <si>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</si>
  <si>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</si>
  <si>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</si>
  <si>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</si>
  <si>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</si>
  <si>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</si>
  <si>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</si>
  <si>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</si>
  <si>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</si>
  <si>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</si>
  <si>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</si>
  <si>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</si>
  <si>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</si>
  <si>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</si>
  <si>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</si>
  <si>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</si>
  <si>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</si>
  <si>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</si>
  <si>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</si>
  <si>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</si>
  <si>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</si>
  <si>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</si>
  <si>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</si>
  <si>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</si>
  <si>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</si>
  <si>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</si>
  <si>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</si>
  <si>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</si>
  <si>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</si>
  <si>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</si>
  <si>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</si>
  <si>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</si>
  <si>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</si>
  <si>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</si>
  <si>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</si>
  <si>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</si>
  <si>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</si>
  <si>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</si>
  <si>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</si>
  <si>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</si>
  <si>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</si>
  <si>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</si>
  <si>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</si>
  <si>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</si>
  <si>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</si>
  <si>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</si>
  <si>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</si>
  <si>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</si>
  <si>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</si>
  <si>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</si>
  <si>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</si>
  <si>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</si>
  <si>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</si>
  <si>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</si>
  <si>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</si>
  <si>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</si>
  <si>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</si>
  <si>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</si>
  <si>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</si>
  <si>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</si>
  <si>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</si>
  <si>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</si>
  <si>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</si>
  <si>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</si>
  <si>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</si>
  <si>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</si>
  <si>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</si>
  <si>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</si>
  <si>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</si>
  <si>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</si>
  <si>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</si>
  <si>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</si>
  <si>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</si>
  <si>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</si>
  <si>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</si>
  <si>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</si>
  <si>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</si>
  <si>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</si>
  <si>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</si>
  <si>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</si>
  <si>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</si>
  <si>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</si>
  <si>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</si>
  <si>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</si>
  <si>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</si>
  <si>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</si>
  <si>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</si>
  <si>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</si>
  <si>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</si>
  <si>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</si>
  <si>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</si>
  <si>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</si>
  <si>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</si>
  <si>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</si>
  <si>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</si>
  <si>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</si>
  <si>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</si>
  <si>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</si>
  <si>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</si>
  <si>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</si>
  <si>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</si>
  <si>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</si>
  <si>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</si>
  <si>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</si>
  <si>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</si>
  <si>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</si>
  <si>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</si>
  <si>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</si>
  <si>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</si>
  <si>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</si>
  <si>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</si>
  <si>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</si>
  <si>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</si>
  <si>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</si>
  <si>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</si>
  <si>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</si>
  <si>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</si>
  <si>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</si>
  <si>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</si>
  <si>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</si>
  <si>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</si>
  <si>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</si>
  <si>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</si>
  <si>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</si>
  <si>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</si>
  <si>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</si>
  <si>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</si>
  <si>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</si>
  <si>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</si>
  <si>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</si>
  <si>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</si>
  <si>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</si>
  <si>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</si>
  <si>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</si>
  <si>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</si>
  <si>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</si>
  <si>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</si>
  <si>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</si>
  <si>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</si>
  <si>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</si>
  <si>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</si>
  <si>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</si>
  <si>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</si>
  <si>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</si>
  <si>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</si>
  <si>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</si>
  <si>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</si>
  <si>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</si>
  <si>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</si>
  <si>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</si>
  <si>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</si>
  <si>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</si>
  <si>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</si>
  <si>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</si>
  <si>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</si>
  <si>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</si>
  <si>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</si>
  <si>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</si>
  <si>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</si>
  <si>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</si>
  <si>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</si>
  <si>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</si>
  <si>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</si>
  <si>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</si>
  <si>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</si>
  <si>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</si>
  <si>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</si>
  <si>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</si>
  <si>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</si>
  <si>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</si>
  <si>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</si>
  <si>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</si>
  <si>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</si>
  <si>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</si>
  <si>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</si>
  <si>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</si>
  <si>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</si>
  <si>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</si>
  <si>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</si>
  <si>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</si>
  <si>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</si>
  <si>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</si>
  <si>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</si>
  <si>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</si>
  <si>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</si>
  <si>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</si>
  <si>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</si>
  <si>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</si>
  <si>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</si>
  <si>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</si>
  <si>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</si>
  <si>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</si>
  <si>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</si>
  <si>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</si>
  <si>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</si>
  <si>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</si>
  <si>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</si>
  <si>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</si>
  <si>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</si>
  <si>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</si>
  <si>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</si>
  <si>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</si>
  <si>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</si>
  <si>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</si>
  <si>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</si>
  <si>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</si>
  <si>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</si>
  <si>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</si>
  <si>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</si>
  <si>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</si>
  <si>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</si>
  <si>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</si>
  <si>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</si>
  <si>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</si>
  <si>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</si>
  <si>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</si>
  <si>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</si>
  <si>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</si>
  <si>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</si>
  <si>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</si>
  <si>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</si>
  <si>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</si>
  <si>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</si>
  <si>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</si>
  <si>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</si>
  <si>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</si>
  <si>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</si>
  <si>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</si>
  <si>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</si>
  <si>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</si>
  <si>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</si>
  <si>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</si>
  <si>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</si>
  <si>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</si>
  <si>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</si>
  <si>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</si>
  <si>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</si>
  <si>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</si>
  <si>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</si>
  <si>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</si>
  <si>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</si>
  <si>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</si>
  <si>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</si>
  <si>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</si>
  <si>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</si>
  <si>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</si>
  <si>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</si>
  <si>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</si>
  <si>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</si>
  <si>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</si>
  <si>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</si>
  <si>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</si>
  <si>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</si>
  <si>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</si>
  <si>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</si>
  <si>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</si>
  <si>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</si>
  <si>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</si>
  <si>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</si>
  <si>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</si>
  <si>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</si>
  <si>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</si>
  <si>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</si>
  <si>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</si>
  <si>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</si>
  <si>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</si>
  <si>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</si>
  <si>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</si>
  <si>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</si>
  <si>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</si>
  <si>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</si>
  <si>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</si>
  <si>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</si>
  <si>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</si>
  <si>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</si>
  <si>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</si>
  <si>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</si>
  <si>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</si>
  <si>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</si>
  <si>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</si>
  <si>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</si>
  <si>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</si>
  <si>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</si>
  <si>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</si>
  <si>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</si>
  <si>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</si>
  <si>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</si>
  <si>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</si>
  <si>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</si>
  <si>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</si>
  <si>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</si>
  <si>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</si>
  <si>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</si>
  <si>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</si>
  <si>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</si>
  <si>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</si>
  <si>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</si>
  <si>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</si>
  <si>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</si>
  <si>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</si>
  <si>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</si>
  <si>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</si>
  <si>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</si>
  <si>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</si>
  <si>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</si>
  <si>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</si>
  <si>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</si>
  <si>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</si>
  <si>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</si>
  <si>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</si>
  <si>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</si>
  <si>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</si>
  <si>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</si>
  <si>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</si>
  <si>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</si>
  <si>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</si>
  <si>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</si>
  <si>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</si>
  <si>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</si>
  <si>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</si>
  <si>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</si>
  <si>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</si>
  <si>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</si>
  <si>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</si>
  <si>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</si>
  <si>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</si>
  <si>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</si>
  <si>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</si>
  <si>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</si>
  <si>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</si>
  <si>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</si>
  <si>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</si>
  <si>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</si>
  <si>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</si>
  <si>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</si>
  <si>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</si>
  <si>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</si>
  <si>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</si>
  <si>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</si>
  <si>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</si>
  <si>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</si>
  <si>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</si>
  <si>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</si>
  <si>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</si>
  <si>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</si>
  <si>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</si>
  <si>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</si>
  <si>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</si>
  <si>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</si>
  <si>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</si>
  <si>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</si>
  <si>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</si>
  <si>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</si>
  <si>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</si>
  <si>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</si>
  <si>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</si>
  <si>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</si>
  <si>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</si>
  <si>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</si>
  <si>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</si>
  <si>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</si>
  <si>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</si>
  <si>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</si>
  <si>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</si>
  <si>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</si>
  <si>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</si>
  <si>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</si>
  <si>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</si>
  <si>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</si>
  <si>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</si>
  <si>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</si>
  <si>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</si>
  <si>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</si>
  <si>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</si>
  <si>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</si>
  <si>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</si>
  <si>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</si>
  <si>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</si>
  <si>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</si>
  <si>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</si>
  <si>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</si>
  <si>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</si>
  <si>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</si>
  <si>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</si>
  <si>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</si>
  <si>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</si>
  <si>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</si>
  <si>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</si>
  <si>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</si>
  <si>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</si>
  <si>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</si>
  <si>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</si>
  <si>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</si>
  <si>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</si>
  <si>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</si>
  <si>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</si>
  <si>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</si>
  <si>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</si>
  <si>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</si>
  <si>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</si>
  <si>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</si>
  <si>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</si>
  <si>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</si>
  <si>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</si>
  <si>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</si>
  <si>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</si>
  <si>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</si>
  <si>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</si>
  <si>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</si>
  <si>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</si>
  <si>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</si>
  <si>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</si>
  <si>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</si>
  <si>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</si>
  <si>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</si>
  <si>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</si>
  <si>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</si>
  <si>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</si>
  <si>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</si>
  <si>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</si>
  <si>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</si>
  <si>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</si>
  <si>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</si>
  <si>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</si>
  <si>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</si>
  <si>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</si>
  <si>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</si>
  <si>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</si>
  <si>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</si>
  <si>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</si>
  <si>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</si>
  <si>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</si>
  <si>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</si>
  <si>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</si>
  <si>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</si>
  <si>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</si>
  <si>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</si>
  <si>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</si>
  <si>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</si>
  <si>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</si>
  <si>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</si>
  <si>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</si>
  <si>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</si>
  <si>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</si>
  <si>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</si>
  <si>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</si>
  <si>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</si>
  <si>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</si>
  <si>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</si>
  <si>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</si>
  <si>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</si>
  <si>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</si>
  <si>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</si>
  <si>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</si>
  <si>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</si>
  <si>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</si>
  <si>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</si>
  <si>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</si>
  <si>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</si>
  <si>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</si>
  <si>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</si>
  <si>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</si>
  <si>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</si>
  <si>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</si>
  <si>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</si>
  <si>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</si>
  <si>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</si>
  <si>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</si>
  <si>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</si>
  <si>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</si>
  <si>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</si>
  <si>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</si>
  <si>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</si>
  <si>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</si>
  <si>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</si>
  <si>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</si>
  <si>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</si>
  <si>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</si>
  <si>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</si>
  <si>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</si>
  <si>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</si>
  <si>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</si>
  <si>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</si>
  <si>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</si>
  <si>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</si>
  <si>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</si>
  <si>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</si>
  <si>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</si>
  <si>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</si>
  <si>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</si>
  <si>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</si>
  <si>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</si>
  <si>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</si>
  <si>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</si>
  <si>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</si>
  <si>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</si>
  <si>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</si>
  <si>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</si>
  <si>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</si>
  <si>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</si>
  <si>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</si>
  <si>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</si>
  <si>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</si>
  <si>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</si>
  <si>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</si>
  <si>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</si>
  <si>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</si>
  <si>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</si>
  <si>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</si>
  <si>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</si>
  <si>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</si>
  <si>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</si>
  <si>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</si>
  <si>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</si>
  <si>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</si>
  <si>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</si>
  <si>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</si>
  <si>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</si>
  <si>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</si>
  <si>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</si>
  <si>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</si>
  <si>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</si>
  <si>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</si>
  <si>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</si>
  <si>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</si>
  <si>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</si>
  <si>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</si>
  <si>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</si>
  <si>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</si>
  <si>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</si>
  <si>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</si>
  <si>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</si>
  <si>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</si>
  <si>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</si>
  <si>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</si>
  <si>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</si>
  <si>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</si>
  <si>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</si>
  <si>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</si>
  <si>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</si>
  <si>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</si>
  <si>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</si>
  <si>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</si>
  <si>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</si>
  <si>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</si>
  <si>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</si>
  <si>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</si>
  <si>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</si>
  <si>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</si>
  <si>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</si>
  <si>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</si>
  <si>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</si>
  <si>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</si>
  <si>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</si>
  <si>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</si>
  <si>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</si>
  <si>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</si>
  <si>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</si>
  <si>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</si>
  <si>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</si>
  <si>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</si>
  <si>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</si>
  <si>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</si>
  <si>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</si>
  <si>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</si>
  <si>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</si>
  <si>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</si>
  <si>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</si>
  <si>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</si>
  <si>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</si>
  <si>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</si>
  <si>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</si>
  <si>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</si>
  <si>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</si>
  <si>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</si>
  <si>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</si>
  <si>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</si>
  <si>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</si>
  <si>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</si>
  <si>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</si>
  <si>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</si>
  <si>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</si>
  <si>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</si>
  <si>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</si>
  <si>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</si>
  <si>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</si>
  <si>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</si>
  <si>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</si>
  <si>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</si>
  <si>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</si>
  <si>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</si>
  <si>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</si>
  <si>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</si>
  <si>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</si>
  <si>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</si>
  <si>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</si>
  <si>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</si>
  <si>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</si>
  <si>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</si>
  <si>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</si>
  <si>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</si>
  <si>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</si>
  <si>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</si>
  <si>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</si>
  <si>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</si>
  <si>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</si>
  <si>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</si>
  <si>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</si>
  <si>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</si>
  <si>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</si>
  <si>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</si>
  <si>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</si>
  <si>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</si>
  <si>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</si>
  <si>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</si>
  <si>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</si>
  <si>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</si>
  <si>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</si>
  <si>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</si>
  <si>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</si>
  <si>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</si>
  <si>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</si>
  <si>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</si>
  <si>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</si>
  <si>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</si>
  <si>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</si>
  <si>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</si>
  <si>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</si>
  <si>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</si>
  <si>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</si>
  <si>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</si>
  <si>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</si>
  <si>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</si>
  <si>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</si>
  <si>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</si>
  <si>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</si>
  <si>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</si>
  <si>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</si>
  <si>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</si>
  <si>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</si>
  <si>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</si>
  <si>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</si>
  <si>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</si>
  <si>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</si>
  <si>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</si>
  <si>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</si>
  <si>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</si>
  <si>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</si>
  <si>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</si>
  <si>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</si>
  <si>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</si>
  <si>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</si>
  <si>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</si>
  <si>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</si>
  <si>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</si>
  <si>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</si>
  <si>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</si>
  <si>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</si>
  <si>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</si>
  <si>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</si>
  <si>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</si>
  <si>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</si>
  <si>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</si>
  <si>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</si>
  <si>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</si>
  <si>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</si>
  <si>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</si>
  <si>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</si>
  <si>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</si>
  <si>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</si>
  <si>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</si>
  <si>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</si>
  <si>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</si>
  <si>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</si>
  <si>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</si>
  <si>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</si>
  <si>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</si>
  <si>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</si>
  <si>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</si>
  <si>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</si>
  <si>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</si>
  <si>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</si>
  <si>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</si>
  <si>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</si>
  <si>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</si>
  <si>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</si>
  <si>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</si>
  <si>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</si>
  <si>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</si>
  <si>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</si>
  <si>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</si>
  <si>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</si>
  <si>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</si>
  <si>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</si>
  <si>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</si>
  <si>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</si>
  <si>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</si>
  <si>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</si>
  <si>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</si>
  <si>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</si>
  <si>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</si>
  <si>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</si>
  <si>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</si>
  <si>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</si>
  <si>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</si>
  <si>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</si>
  <si>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</si>
  <si>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</si>
  <si>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</si>
  <si>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</si>
  <si>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</si>
  <si>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</si>
  <si>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</si>
  <si>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</si>
  <si>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</si>
  <si>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</si>
  <si>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</si>
  <si>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</si>
  <si>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</si>
  <si>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</si>
  <si>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</si>
  <si>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</si>
  <si>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</si>
  <si>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</si>
  <si>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</si>
  <si>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</si>
  <si>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</si>
  <si>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</si>
  <si>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</si>
  <si>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</si>
  <si>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</si>
  <si>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</si>
  <si>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</si>
  <si>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</si>
  <si>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</si>
  <si>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</si>
  <si>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</si>
  <si>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</si>
  <si>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</si>
  <si>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</si>
  <si>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</si>
  <si>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</si>
  <si>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</si>
  <si>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</si>
  <si>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</si>
  <si>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</si>
  <si>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</si>
  <si>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</si>
  <si>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</si>
  <si>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</si>
  <si>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</si>
  <si>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</si>
  <si>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</si>
  <si>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</si>
  <si>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</si>
  <si>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</si>
  <si>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</si>
  <si>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</si>
  <si>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</si>
  <si>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</si>
  <si>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</si>
  <si>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</si>
  <si>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</si>
  <si>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</si>
  <si>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</si>
  <si>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</si>
  <si>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</si>
  <si>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</si>
  <si>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</si>
  <si>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</si>
  <si>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</si>
  <si>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</si>
  <si>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</si>
  <si>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</si>
  <si>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</si>
  <si>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</si>
  <si>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</si>
  <si>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</si>
  <si>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</si>
  <si>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</si>
  <si>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</si>
  <si>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</si>
  <si>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</si>
  <si>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</si>
  <si>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</si>
  <si>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</si>
  <si>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</si>
  <si>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</si>
  <si>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</si>
  <si>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</si>
  <si>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</si>
  <si>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</si>
  <si>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</si>
  <si>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</si>
  <si>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</si>
  <si>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</si>
  <si>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</si>
  <si>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</si>
  <si>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</si>
  <si>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</si>
  <si>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</si>
  <si>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</si>
  <si>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</si>
  <si>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</si>
  <si>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</si>
  <si>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</si>
  <si>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</si>
  <si>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</si>
  <si>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</si>
  <si>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</si>
  <si>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</si>
  <si>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</si>
  <si>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</si>
  <si>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</si>
  <si>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</si>
  <si>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</si>
  <si>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</si>
  <si>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</si>
  <si>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</si>
  <si>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</si>
  <si>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</si>
  <si>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</si>
  <si>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</si>
  <si>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</si>
  <si>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</si>
  <si>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</si>
  <si>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</si>
  <si>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</si>
  <si>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</si>
  <si>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</si>
  <si>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</si>
  <si>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</si>
  <si>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</si>
  <si>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</si>
  <si>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</si>
  <si>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</si>
  <si>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</si>
  <si>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</si>
  <si>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</si>
  <si>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</si>
  <si>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</si>
  <si>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</si>
  <si>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</si>
  <si>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</si>
  <si>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</si>
  <si>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</si>
  <si>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</si>
  <si>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</si>
  <si>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</si>
  <si>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</si>
  <si>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</si>
  <si>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</si>
  <si>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</si>
  <si>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</si>
  <si>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</si>
  <si>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</si>
  <si>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</si>
  <si>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</si>
  <si>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</si>
  <si>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</si>
  <si>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</si>
  <si>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</si>
  <si>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</si>
  <si>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</si>
  <si>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</si>
  <si>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</si>
  <si>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</si>
  <si>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</si>
  <si>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</si>
  <si>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</si>
  <si>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</si>
  <si>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</si>
  <si>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</si>
  <si>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</si>
  <si>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</si>
  <si>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</si>
  <si>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</si>
  <si>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</si>
  <si>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</si>
  <si>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</si>
  <si>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</si>
  <si>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</si>
  <si>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</si>
  <si>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</si>
  <si>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</si>
  <si>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</si>
  <si>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</si>
  <si>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</si>
  <si>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</si>
  <si>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</si>
  <si>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</si>
  <si>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</si>
  <si>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</si>
  <si>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</si>
  <si>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</si>
  <si>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</si>
  <si>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</si>
  <si>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</si>
  <si>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</si>
  <si>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</si>
  <si>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</si>
  <si>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</si>
  <si>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</si>
  <si>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</si>
  <si>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</si>
  <si>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</si>
  <si>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</si>
  <si>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</si>
  <si>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</si>
  <si>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</si>
  <si>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</si>
  <si>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</si>
  <si>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</si>
  <si>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</si>
  <si>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</si>
  <si>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</si>
  <si>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</si>
  <si>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</si>
  <si>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</si>
  <si>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</si>
  <si>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</si>
  <si>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</si>
  <si>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</si>
  <si>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</si>
  <si>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</si>
  <si>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</si>
  <si>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</si>
  <si>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</si>
  <si>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</si>
  <si>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</si>
  <si>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</si>
  <si>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</si>
  <si>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</si>
  <si>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</si>
  <si>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</si>
  <si>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</si>
  <si>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</si>
  <si>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</si>
  <si>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</si>
  <si>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</si>
  <si>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</si>
  <si>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</si>
  <si>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</si>
  <si>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</si>
  <si>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</si>
  <si>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</si>
  <si>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</si>
  <si>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</si>
  <si>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</si>
  <si>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</si>
  <si>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</si>
  <si>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</si>
  <si>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</si>
  <si>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</si>
  <si>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</si>
  <si>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</si>
  <si>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</si>
  <si>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</si>
  <si>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</si>
  <si>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</si>
  <si>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</si>
  <si>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</si>
  <si>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</si>
  <si>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</si>
  <si>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</si>
  <si>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</si>
  <si>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</si>
  <si>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</si>
  <si>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</si>
  <si>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</si>
  <si>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</si>
  <si>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</si>
  <si>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</si>
  <si>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</si>
  <si>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</si>
  <si>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</si>
  <si>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</si>
  <si>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</si>
  <si>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</si>
  <si>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</si>
  <si>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</si>
  <si>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</si>
  <si>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</si>
  <si>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</si>
  <si>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</si>
  <si>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</si>
  <si>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</si>
  <si>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</si>
  <si>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</si>
  <si>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</si>
  <si>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</si>
  <si>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</si>
  <si>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</si>
  <si>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</si>
  <si>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</si>
  <si>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</si>
  <si>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</si>
  <si>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</si>
  <si>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</si>
  <si>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</si>
  <si>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</si>
  <si>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</si>
  <si>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</si>
  <si>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</si>
  <si>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</si>
  <si>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</si>
  <si>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</si>
  <si>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</si>
  <si>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</si>
  <si>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</si>
  <si>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</si>
  <si>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</si>
  <si>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</si>
  <si>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</si>
  <si>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</si>
  <si>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</si>
  <si>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</si>
  <si>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</si>
  <si>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</si>
  <si>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</si>
  <si>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</si>
  <si>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</si>
  <si>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</si>
  <si>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</si>
  <si>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</si>
  <si>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</si>
  <si>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</si>
  <si>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</si>
  <si>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</si>
  <si>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</si>
  <si>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</si>
  <si>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</si>
  <si>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</si>
  <si>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</si>
  <si>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</si>
  <si>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</si>
  <si>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</si>
  <si>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</si>
  <si>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</si>
  <si>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</si>
  <si>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</si>
  <si>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</si>
  <si>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</si>
  <si>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</si>
  <si>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</si>
  <si>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</si>
  <si>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</si>
  <si>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</si>
  <si>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</si>
  <si>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</si>
  <si>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</si>
  <si>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</si>
  <si>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</si>
  <si>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</si>
  <si>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</si>
  <si>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</si>
  <si>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</si>
  <si>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</si>
  <si>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</si>
  <si>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</si>
  <si>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</si>
  <si>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</si>
  <si>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</si>
  <si>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</si>
  <si>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</si>
  <si>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</si>
  <si>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</si>
  <si>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</si>
  <si>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</si>
  <si>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</si>
  <si>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</si>
  <si>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</si>
  <si>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</si>
  <si>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</si>
  <si>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</si>
  <si>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</si>
  <si>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</si>
  <si>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</si>
  <si>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</si>
  <si>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</si>
  <si>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</si>
  <si>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</si>
  <si>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</si>
  <si>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</si>
  <si>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</si>
  <si>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</si>
  <si>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</si>
  <si>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</si>
  <si>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</si>
  <si>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</si>
  <si>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</si>
  <si>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</si>
  <si>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</si>
  <si>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</si>
  <si>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</si>
  <si>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</si>
  <si>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</si>
  <si>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</si>
  <si>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</si>
  <si>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</si>
  <si>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</si>
  <si>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</si>
  <si>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</si>
  <si>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</si>
  <si>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</si>
  <si>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</si>
  <si>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</si>
  <si>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</si>
  <si>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</si>
  <si>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</si>
  <si>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</si>
  <si>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</si>
  <si>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</si>
  <si>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</si>
  <si>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</si>
  <si>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</si>
  <si>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</si>
  <si>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</si>
  <si>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</si>
  <si>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</si>
  <si>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</si>
  <si>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</si>
  <si>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</si>
  <si>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</si>
  <si>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</si>
  <si>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</si>
  <si>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</si>
  <si>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</si>
  <si>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</si>
  <si>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</si>
  <si>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</si>
  <si>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</si>
  <si>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</si>
  <si>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</si>
  <si>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</si>
  <si>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</si>
  <si>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</si>
  <si>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</si>
  <si>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</si>
  <si>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</si>
  <si>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</si>
  <si>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</si>
  <si>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</si>
  <si>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</si>
  <si>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</si>
  <si>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</si>
  <si>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</si>
  <si>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</si>
  <si>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</si>
  <si>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</si>
  <si>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</si>
  <si>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</si>
  <si>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</si>
  <si>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</si>
  <si>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</si>
  <si>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</si>
  <si>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</si>
  <si>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</si>
  <si>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</si>
  <si>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</si>
  <si>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</si>
  <si>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</si>
  <si>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</si>
  <si>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</si>
  <si>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</si>
  <si>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</si>
  <si>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</si>
  <si>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</si>
  <si>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</si>
  <si>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</si>
  <si>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</si>
  <si>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</si>
  <si>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</si>
  <si>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</si>
  <si>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</si>
  <si>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</si>
  <si>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</si>
  <si>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</si>
  <si>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</si>
  <si>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</si>
  <si>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</si>
  <si>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</si>
  <si>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</si>
  <si>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</si>
  <si>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</si>
  <si>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</si>
  <si>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</si>
  <si>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</si>
  <si>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</si>
  <si>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</si>
  <si>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</si>
  <si>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</si>
  <si>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</si>
  <si>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</si>
  <si>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</si>
  <si>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</si>
  <si>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</si>
  <si>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</si>
  <si>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</si>
  <si>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</si>
  <si>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</si>
  <si>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</si>
  <si>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</si>
  <si>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</si>
  <si>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</si>
  <si>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</si>
  <si>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</si>
  <si>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</si>
  <si>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</si>
  <si>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</si>
  <si>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</si>
  <si>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</si>
  <si>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</si>
  <si>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</si>
  <si>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</si>
  <si>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</si>
  <si>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</si>
  <si>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</si>
  <si>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</si>
  <si>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</si>
  <si>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</si>
  <si>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</si>
  <si>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</si>
  <si>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</si>
  <si>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</si>
  <si>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</si>
  <si>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</si>
  <si>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</si>
  <si>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</si>
  <si>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</si>
  <si>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</si>
  <si>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</si>
  <si>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</si>
  <si>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</si>
  <si>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</si>
  <si>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</si>
  <si>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</si>
  <si>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</si>
  <si>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</si>
  <si>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</si>
  <si>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</si>
  <si>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</si>
  <si>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</si>
  <si>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</si>
  <si>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</si>
  <si>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</si>
  <si>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</si>
  <si>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</si>
  <si>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</si>
  <si>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</si>
  <si>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</si>
  <si>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</si>
  <si>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</si>
  <si>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</si>
  <si>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</si>
  <si>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</si>
  <si>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</si>
  <si>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</si>
  <si>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</si>
  <si>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</si>
  <si>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</si>
  <si>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</si>
  <si>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</si>
  <si>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</si>
  <si>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</si>
  <si>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</si>
  <si>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</si>
  <si>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</si>
  <si>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</si>
  <si>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</si>
  <si>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</si>
  <si>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</si>
  <si>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</si>
  <si>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</si>
  <si>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</si>
  <si>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</si>
  <si>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</si>
  <si>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</si>
  <si>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</si>
  <si>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</si>
  <si>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</si>
  <si>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</si>
  <si>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</si>
  <si>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</si>
  <si>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</si>
  <si>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</si>
  <si>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</si>
  <si>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</si>
  <si>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</si>
  <si>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</si>
  <si>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</si>
  <si>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</si>
  <si>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</si>
  <si>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</si>
  <si>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</si>
  <si>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</si>
  <si>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</si>
  <si>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</si>
  <si>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</si>
  <si>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</si>
  <si>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</si>
  <si>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</si>
  <si>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</si>
  <si>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</si>
  <si>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</si>
  <si>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</si>
  <si>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</si>
  <si>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</si>
  <si>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</si>
  <si>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</si>
  <si>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</si>
  <si>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</si>
  <si>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</si>
  <si>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</si>
  <si>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</si>
  <si>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</si>
  <si>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</si>
  <si>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</si>
  <si>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</si>
  <si>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</si>
  <si>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</si>
  <si>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</si>
  <si>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</si>
  <si>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</si>
  <si>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</si>
  <si>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</si>
  <si>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</si>
  <si>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</si>
  <si>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</si>
  <si>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</si>
  <si>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</si>
  <si>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</si>
  <si>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</si>
  <si>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</si>
  <si>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</si>
  <si>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</si>
  <si>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</si>
  <si>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</si>
  <si>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</si>
  <si>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</si>
  <si>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</si>
  <si>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</si>
  <si>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</si>
  <si>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</si>
  <si>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</si>
  <si>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</si>
  <si>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</si>
  <si>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</si>
  <si>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</si>
  <si>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</si>
  <si>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</si>
  <si>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</si>
  <si>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</si>
  <si>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</si>
  <si>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</si>
  <si>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</si>
  <si>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</si>
  <si>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</si>
  <si>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</si>
  <si>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</si>
  <si>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</si>
  <si>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</si>
  <si>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</si>
  <si>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</si>
  <si>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</si>
  <si>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</si>
  <si>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</si>
  <si>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</si>
  <si>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</si>
  <si>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</si>
  <si>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</si>
  <si>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</si>
  <si>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</si>
  <si>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</si>
  <si>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</si>
  <si>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</si>
  <si>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</si>
  <si>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</si>
  <si>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</si>
  <si>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</si>
  <si>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</si>
  <si>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</si>
  <si>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</si>
  <si>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</si>
  <si>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</si>
  <si>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</si>
  <si>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</si>
  <si>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</si>
  <si>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</si>
  <si>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</si>
  <si>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</si>
  <si>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</si>
  <si>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</si>
  <si>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</si>
  <si>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</si>
  <si>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</si>
  <si>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</si>
  <si>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</si>
  <si>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</si>
  <si>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</si>
  <si>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</si>
  <si>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</si>
  <si>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</si>
  <si>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</si>
  <si>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</si>
  <si>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</si>
  <si>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</si>
  <si>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</si>
  <si>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</si>
  <si>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</si>
  <si>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</si>
  <si>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</si>
  <si>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</si>
  <si>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</si>
  <si>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</si>
  <si>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</si>
  <si>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</si>
  <si>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</si>
  <si>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</si>
  <si>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</si>
  <si>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</si>
  <si>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</si>
  <si>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</si>
  <si>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</si>
  <si>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</si>
  <si>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</si>
  <si>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</si>
  <si>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</si>
  <si>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</si>
  <si>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</si>
  <si>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</si>
  <si>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</si>
  <si>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</si>
  <si>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</si>
  <si>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</si>
  <si>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</si>
  <si>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</si>
  <si>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</si>
  <si>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</si>
  <si>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</si>
  <si>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</si>
  <si>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</si>
  <si>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</si>
  <si>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</si>
  <si>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</si>
  <si>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</si>
  <si>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</si>
  <si>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</si>
  <si>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</si>
  <si>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</si>
  <si>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</si>
  <si>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</si>
  <si>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</si>
  <si>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</si>
  <si>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</si>
  <si>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</si>
  <si>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</si>
  <si>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</si>
  <si>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</si>
  <si>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</si>
  <si>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</si>
  <si>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</si>
  <si>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</si>
  <si>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</si>
  <si>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</si>
  <si>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</si>
  <si>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</si>
  <si>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</si>
  <si>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</si>
  <si>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</si>
  <si>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</si>
  <si>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</si>
  <si>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</si>
  <si>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</si>
  <si>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</si>
  <si>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</si>
  <si>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</si>
  <si>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</si>
  <si>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</si>
  <si>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</si>
  <si>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</si>
  <si>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</si>
  <si>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</si>
  <si>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</si>
  <si>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</si>
  <si>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</si>
  <si>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</si>
  <si>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</si>
  <si>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</si>
  <si>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</si>
  <si>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</si>
  <si>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</si>
  <si>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</si>
  <si>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</si>
  <si>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</si>
  <si>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</si>
  <si>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</si>
  <si>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</si>
  <si>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</si>
  <si>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</si>
  <si>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</si>
  <si>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</si>
  <si>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</si>
  <si>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</si>
  <si>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</si>
  <si>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</si>
  <si>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</si>
  <si>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</si>
  <si>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</si>
  <si>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</si>
  <si>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</si>
  <si>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</si>
  <si>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</si>
  <si>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</si>
  <si>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</si>
  <si>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</si>
  <si>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</si>
  <si>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</si>
  <si>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</si>
  <si>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</si>
  <si>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</si>
  <si>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</si>
  <si>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</si>
  <si>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</si>
  <si>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</si>
  <si>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</si>
  <si>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</si>
  <si>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</si>
  <si>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</si>
  <si>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</si>
  <si>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</si>
  <si>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</si>
  <si>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</si>
  <si>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</si>
  <si>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</si>
  <si>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</si>
  <si>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</si>
  <si>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</si>
  <si>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</si>
  <si>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</si>
  <si>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</si>
  <si>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</si>
  <si>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</si>
  <si>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</si>
  <si>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</si>
  <si>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</si>
  <si>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</si>
  <si>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</si>
  <si>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</si>
  <si>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</si>
  <si>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</si>
  <si>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</si>
  <si>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</si>
  <si>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</si>
  <si>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</si>
  <si>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</si>
  <si>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</si>
  <si>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</si>
  <si>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</si>
  <si>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</si>
  <si>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</si>
  <si>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</si>
  <si>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</si>
  <si>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</si>
  <si>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</si>
  <si>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</si>
  <si>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</si>
  <si>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</si>
  <si>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</si>
  <si>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</si>
  <si>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</si>
  <si>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</si>
  <si>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</si>
  <si>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</si>
  <si>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</si>
  <si>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</si>
  <si>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</si>
  <si>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</si>
  <si>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</si>
  <si>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</si>
  <si>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</si>
  <si>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</si>
  <si>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</si>
  <si>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</si>
  <si>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</si>
  <si>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</si>
  <si>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</si>
  <si>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</si>
  <si>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</si>
  <si>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</si>
  <si>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</si>
  <si>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</si>
  <si>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</si>
  <si>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</si>
  <si>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</si>
  <si>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</si>
  <si>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</si>
  <si>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</si>
  <si>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</si>
  <si>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</si>
  <si>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</si>
  <si>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</si>
  <si>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</si>
  <si>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</si>
  <si>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</si>
  <si>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</si>
  <si>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</si>
  <si>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</si>
  <si>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</si>
  <si>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</si>
  <si>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</si>
  <si>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</si>
  <si>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</si>
  <si>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</si>
  <si>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</si>
  <si>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</si>
  <si>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</si>
  <si>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</si>
  <si>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</si>
  <si>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</si>
  <si>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</si>
  <si>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</si>
  <si>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</si>
  <si>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</si>
  <si>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</si>
  <si>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</si>
  <si>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</si>
  <si>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</si>
  <si>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</si>
  <si>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</si>
  <si>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</si>
  <si>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</si>
  <si>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</si>
  <si>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</si>
  <si>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</si>
  <si>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</si>
  <si>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</si>
  <si>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</si>
  <si>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</si>
  <si>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</si>
  <si>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</si>
  <si>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</si>
  <si>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</si>
  <si>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</si>
  <si>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</si>
  <si>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</si>
  <si>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</si>
  <si>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</si>
  <si>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</si>
  <si>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</si>
  <si>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</si>
  <si>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</si>
  <si>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</si>
  <si>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</si>
  <si>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</si>
  <si>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</si>
  <si>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</si>
  <si>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</si>
  <si>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</si>
  <si>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</si>
  <si>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</si>
  <si>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</si>
  <si>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</si>
  <si>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</si>
  <si>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</si>
  <si>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</si>
  <si>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</si>
  <si>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</si>
  <si>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</si>
  <si>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</si>
  <si>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</si>
  <si>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</si>
  <si>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</si>
  <si>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</si>
  <si>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</si>
  <si>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</si>
  <si>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</si>
  <si>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</si>
  <si>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</si>
  <si>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</si>
  <si>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</si>
  <si>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</si>
  <si>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</si>
  <si>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</si>
  <si>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</si>
  <si>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</si>
  <si>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</si>
  <si>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</si>
  <si>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</si>
  <si>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</si>
  <si>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</si>
  <si>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</si>
  <si>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</si>
  <si>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</si>
  <si>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</si>
  <si>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</si>
  <si>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</si>
  <si>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</si>
  <si>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</si>
  <si>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</si>
  <si>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</si>
  <si>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</si>
  <si>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</si>
  <si>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</si>
  <si>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</si>
  <si>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</si>
  <si>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</si>
  <si>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</si>
  <si>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</si>
  <si>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</si>
  <si>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</si>
  <si>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</si>
  <si>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</si>
  <si>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</si>
  <si>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</si>
  <si>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</si>
  <si>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</si>
  <si>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</si>
  <si>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</si>
  <si>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</si>
  <si>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</si>
  <si>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</si>
  <si>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</si>
  <si>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</si>
  <si>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</si>
  <si>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</si>
  <si>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</si>
  <si>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</si>
  <si>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</si>
  <si>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</si>
  <si>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</si>
  <si>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</si>
  <si>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</si>
  <si>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</si>
  <si>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</si>
  <si>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</si>
  <si>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</si>
  <si>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</si>
  <si>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</si>
  <si>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</si>
  <si>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</si>
  <si>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</si>
  <si>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</si>
  <si>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</si>
  <si>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</si>
  <si>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</si>
  <si>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</si>
  <si>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</si>
  <si>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</si>
  <si>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</si>
  <si>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</si>
  <si>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</si>
  <si>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</si>
  <si>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</si>
  <si>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</si>
  <si>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</si>
  <si>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</si>
  <si>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</si>
  <si>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</si>
  <si>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</si>
  <si>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</si>
  <si>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</si>
  <si>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</si>
  <si>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</si>
  <si>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</si>
  <si>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</si>
  <si>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</si>
  <si>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</si>
  <si>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</si>
  <si>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</si>
  <si>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</si>
  <si>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</si>
  <si>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</si>
  <si>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</si>
  <si>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</si>
  <si>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</si>
  <si>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</si>
  <si>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</si>
  <si>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</si>
  <si>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</si>
  <si>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</si>
  <si>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</si>
  <si>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</si>
  <si>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</si>
  <si>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</si>
  <si>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</si>
  <si>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</si>
  <si>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</si>
  <si>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</si>
  <si>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</si>
  <si>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</si>
  <si>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</si>
  <si>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</si>
  <si>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</si>
  <si>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</si>
  <si>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</si>
  <si>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</si>
  <si>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</si>
  <si>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</si>
  <si>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</si>
  <si>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</si>
  <si>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</si>
  <si>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</si>
  <si>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</si>
  <si>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</si>
  <si>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</si>
  <si>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</si>
  <si>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</si>
  <si>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</si>
  <si>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</si>
  <si>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</si>
  <si>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</si>
  <si>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</si>
  <si>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</si>
  <si>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</si>
  <si>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</si>
  <si>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</si>
  <si>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</si>
  <si>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</si>
  <si>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</si>
  <si>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</si>
  <si>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</si>
  <si>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</si>
  <si>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</si>
  <si>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</si>
  <si>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</si>
  <si>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</si>
  <si>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</si>
  <si>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</si>
  <si>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</si>
  <si>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</si>
  <si>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</si>
  <si>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</si>
  <si>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</si>
  <si>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</si>
  <si>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</si>
  <si>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</si>
  <si>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</si>
  <si>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</si>
  <si>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</si>
  <si>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</si>
  <si>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</si>
  <si>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</si>
  <si>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</si>
  <si>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</si>
  <si>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</si>
  <si>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</si>
  <si>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</si>
  <si>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</si>
  <si>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</si>
  <si>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</si>
  <si>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</si>
  <si>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</si>
  <si>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</si>
  <si>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</si>
  <si>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</si>
  <si>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</si>
  <si>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</si>
  <si>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</si>
  <si>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</si>
  <si>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</si>
  <si>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</si>
  <si>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</si>
  <si>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</si>
  <si>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</si>
  <si>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</si>
  <si>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</si>
  <si>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</si>
  <si>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</si>
  <si>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</si>
  <si>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</si>
  <si>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</si>
  <si>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</si>
  <si>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</si>
  <si>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</si>
  <si>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</si>
  <si>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</si>
  <si>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</si>
  <si>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</si>
  <si>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</si>
  <si>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</si>
  <si>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</si>
  <si>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</si>
  <si>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</si>
  <si>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</si>
  <si>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</si>
  <si>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</si>
  <si>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</si>
  <si>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</si>
  <si>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</si>
  <si>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</si>
  <si>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</si>
  <si>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</si>
  <si>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</si>
  <si>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</si>
  <si>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</si>
  <si>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</si>
  <si>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</si>
  <si>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</si>
  <si>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</si>
  <si>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</si>
  <si>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</si>
  <si>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</si>
  <si>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</si>
  <si>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</si>
  <si>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</si>
  <si>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</si>
  <si>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</si>
  <si>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</si>
  <si>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</si>
  <si>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</si>
  <si>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</si>
  <si>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</si>
  <si>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</si>
  <si>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</si>
  <si>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</si>
  <si>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</si>
  <si>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</si>
  <si>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</si>
  <si>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</si>
  <si>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</si>
  <si>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</si>
  <si>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</si>
  <si>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</si>
  <si>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</si>
  <si>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</si>
  <si>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</si>
  <si>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</si>
  <si>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</si>
  <si>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</si>
  <si>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</si>
  <si>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</si>
  <si>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</si>
  <si>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</si>
  <si>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</si>
  <si>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</si>
  <si>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</si>
  <si>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</si>
  <si>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</si>
  <si>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</si>
  <si>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</si>
  <si>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</si>
  <si>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</si>
  <si>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</si>
  <si>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</si>
  <si>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</si>
  <si>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</si>
  <si>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</si>
  <si>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</si>
  <si>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</si>
  <si>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</si>
  <si>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</si>
  <si>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</si>
  <si>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</si>
  <si>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</si>
  <si>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</si>
  <si>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</si>
  <si>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</si>
  <si>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</si>
  <si>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</si>
  <si>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</si>
  <si>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</si>
  <si>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</si>
  <si>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</si>
  <si>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</si>
  <si>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</si>
  <si>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</si>
  <si>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</si>
  <si>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</si>
  <si>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</si>
  <si>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</si>
  <si>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</si>
  <si>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</si>
  <si>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</si>
  <si>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</si>
  <si>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</si>
  <si>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</si>
  <si>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</si>
  <si>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</si>
  <si>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</si>
  <si>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</si>
  <si>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</si>
  <si>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</si>
  <si>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</si>
  <si>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</si>
  <si>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</si>
  <si>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</si>
  <si>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</si>
  <si>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</si>
  <si>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</si>
  <si>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</si>
  <si>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</si>
  <si>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</si>
  <si>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</si>
  <si>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</si>
  <si>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</si>
  <si>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</si>
  <si>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</si>
  <si>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</si>
  <si>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</si>
  <si>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</si>
  <si>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</si>
  <si>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</si>
  <si>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</si>
  <si>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</si>
  <si>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</si>
  <si>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</si>
  <si>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</si>
  <si>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</si>
  <si>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</si>
  <si>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</si>
  <si>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</si>
  <si>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</si>
  <si>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</si>
  <si>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</si>
  <si>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</si>
  <si>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</si>
  <si>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</si>
  <si>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</si>
  <si>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</si>
  <si>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</si>
  <si>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</si>
  <si>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</si>
  <si>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</si>
  <si>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</si>
  <si>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</si>
  <si>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</si>
  <si>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</si>
  <si>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</si>
  <si>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</si>
  <si>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</si>
  <si>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</si>
  <si>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</si>
  <si>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</si>
  <si>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</si>
  <si>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</si>
  <si>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</si>
  <si>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</si>
  <si>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</si>
  <si>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</si>
  <si>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</si>
  <si>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</si>
  <si>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</si>
  <si>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</si>
  <si>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</si>
  <si>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</si>
  <si>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</si>
  <si>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</si>
  <si>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</si>
  <si>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</si>
  <si>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</si>
  <si>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</si>
  <si>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</si>
  <si>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</si>
  <si>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</si>
  <si>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</si>
  <si>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</si>
  <si>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</si>
  <si>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</si>
  <si>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</si>
  <si>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</si>
  <si>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</si>
  <si>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</si>
  <si>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</si>
  <si>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</si>
  <si>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</si>
  <si>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</si>
  <si>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</si>
  <si>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</si>
  <si>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</si>
  <si>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</si>
  <si>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</si>
  <si>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</si>
  <si>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</si>
  <si>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</si>
  <si>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</si>
  <si>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</si>
  <si>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</si>
  <si>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</si>
  <si>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</si>
  <si>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</si>
  <si>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</si>
  <si>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</si>
  <si>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</si>
  <si>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</si>
  <si>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</si>
  <si>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</si>
  <si>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</si>
  <si>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</si>
  <si>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</si>
  <si>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</si>
  <si>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</si>
  <si>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</si>
  <si>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</si>
  <si>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</si>
  <si>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</si>
  <si>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</si>
  <si>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</si>
  <si>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</si>
  <si>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</si>
  <si>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</si>
  <si>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</si>
  <si>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</si>
  <si>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</si>
  <si>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</si>
  <si>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</si>
  <si>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</si>
  <si>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</si>
  <si>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</si>
  <si>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</si>
  <si>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</si>
  <si>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</si>
  <si>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</si>
  <si>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</si>
  <si>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</si>
  <si>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</si>
  <si>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</si>
  <si>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</si>
  <si>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</si>
  <si>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</si>
  <si>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</si>
  <si>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</si>
  <si>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</si>
  <si>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</si>
  <si>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</si>
  <si>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</si>
  <si>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</si>
  <si>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</si>
  <si>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</si>
  <si>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</si>
  <si>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</si>
  <si>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</si>
  <si>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</si>
  <si>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</si>
  <si>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</si>
  <si>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</si>
  <si>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</si>
  <si>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</si>
  <si>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</si>
  <si>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</si>
  <si>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</si>
  <si>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</si>
  <si>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</si>
  <si>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</si>
  <si>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</si>
  <si>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</si>
  <si>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</si>
  <si>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</si>
  <si>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</si>
  <si>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</si>
  <si>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</si>
  <si>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</si>
  <si>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</si>
  <si>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</si>
  <si>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</si>
  <si>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</si>
  <si>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</si>
  <si>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</si>
  <si>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</si>
  <si>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</si>
  <si>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</si>
  <si>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</si>
  <si>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</si>
  <si>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</si>
  <si>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</si>
  <si>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</si>
  <si>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</si>
  <si>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</si>
  <si>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</si>
  <si>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</si>
  <si>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</si>
  <si>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</si>
  <si>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</si>
  <si>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</si>
  <si>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</si>
  <si>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</si>
  <si>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</si>
  <si>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</si>
  <si>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</si>
  <si>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</si>
  <si>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</si>
  <si>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</si>
  <si>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</si>
  <si>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</si>
  <si>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</si>
  <si>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</si>
  <si>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</si>
  <si>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</si>
  <si>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</si>
  <si>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</si>
  <si>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</si>
  <si>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</si>
  <si>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</si>
  <si>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</si>
  <si>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</si>
  <si>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</si>
  <si>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</si>
  <si>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</si>
  <si>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</si>
  <si>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</si>
  <si>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</si>
  <si>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</si>
  <si>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</si>
  <si>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</si>
  <si>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</si>
  <si>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</si>
  <si>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</si>
  <si>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</si>
  <si>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</si>
  <si>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</si>
  <si>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</si>
  <si>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</si>
  <si>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</si>
  <si>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</si>
  <si>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</si>
  <si>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</si>
  <si>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</si>
  <si>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</si>
  <si>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</si>
  <si>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</si>
  <si>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</si>
  <si>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</si>
  <si>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</si>
  <si>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</si>
  <si>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</si>
  <si>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</si>
  <si>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</si>
  <si>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</si>
  <si>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</si>
  <si>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</si>
  <si>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</si>
  <si>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</si>
  <si>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</si>
  <si>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</si>
  <si>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</si>
  <si>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</si>
  <si>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</si>
  <si>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</si>
  <si>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</si>
  <si>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</si>
  <si>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</si>
  <si>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</si>
  <si>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</si>
  <si>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</si>
  <si>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</si>
  <si>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</si>
  <si>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</si>
  <si>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</si>
  <si>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</si>
  <si>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</si>
  <si>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</si>
  <si>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</si>
  <si>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</si>
  <si>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</si>
  <si>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</si>
  <si>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</si>
  <si>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</si>
  <si>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</si>
  <si>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</si>
  <si>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</si>
  <si>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</si>
  <si>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</si>
  <si>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</si>
  <si>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</si>
  <si>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</si>
  <si>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</si>
  <si>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</si>
  <si>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</si>
  <si>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</si>
  <si>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</si>
  <si>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</si>
  <si>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</si>
  <si>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</si>
  <si>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</si>
  <si>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</si>
  <si>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</si>
  <si>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</si>
  <si>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</si>
  <si>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</si>
  <si>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</si>
  <si>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</si>
  <si>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</si>
  <si>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</si>
  <si>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</si>
  <si>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</si>
  <si>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</si>
  <si>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</si>
  <si>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</si>
  <si>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</si>
  <si>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</si>
  <si>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</si>
  <si>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</si>
  <si>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</si>
  <si>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</si>
  <si>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</si>
  <si>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</si>
  <si>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</si>
  <si>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</si>
  <si>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</si>
  <si>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</si>
  <si>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</si>
  <si>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</si>
  <si>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</si>
  <si>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</si>
  <si>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</si>
  <si>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</si>
  <si>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</si>
  <si>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</si>
  <si>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</si>
  <si>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</si>
  <si>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</si>
  <si>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</si>
  <si>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</si>
  <si>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</si>
  <si>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</si>
  <si>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</si>
  <si>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</si>
  <si>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</si>
  <si>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</si>
  <si>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</si>
  <si>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</si>
  <si>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</si>
  <si>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</si>
  <si>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</si>
  <si>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</si>
  <si>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</si>
  <si>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</si>
  <si>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</si>
  <si>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</si>
  <si>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</si>
  <si>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</si>
  <si>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</si>
  <si>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</si>
  <si>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</si>
  <si>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</si>
  <si>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</si>
  <si>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</si>
  <si>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</si>
  <si>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</si>
  <si>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</si>
  <si>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</si>
  <si>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</si>
  <si>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</si>
  <si>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</si>
  <si>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</si>
  <si>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</si>
  <si>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</si>
  <si>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</si>
  <si>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</si>
  <si>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</si>
  <si>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</si>
  <si>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</si>
  <si>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</si>
  <si>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</si>
  <si>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</si>
  <si>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</si>
  <si>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</si>
  <si>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</si>
  <si>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</si>
  <si>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</si>
  <si>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</si>
  <si>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</si>
  <si>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</si>
  <si>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</si>
  <si>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</si>
  <si>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</si>
  <si>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</si>
  <si>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</si>
  <si>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</si>
  <si>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</si>
  <si>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</si>
  <si>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</si>
  <si>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</si>
  <si>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</si>
  <si>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</si>
  <si>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</si>
  <si>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</si>
  <si>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</si>
  <si>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</si>
  <si>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</si>
  <si>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</si>
  <si>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</si>
  <si>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</si>
  <si>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</si>
  <si>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</si>
  <si>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</si>
  <si>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</si>
  <si>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</si>
  <si>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</si>
  <si>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</si>
  <si>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</si>
  <si>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</si>
  <si>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</si>
  <si>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</si>
  <si>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</si>
  <si>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</si>
  <si>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</si>
  <si>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</si>
  <si>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</si>
  <si>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</si>
  <si>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</si>
  <si>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</si>
  <si>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</si>
  <si>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</si>
  <si>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</si>
  <si>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</si>
  <si>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</si>
  <si>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</si>
  <si>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</si>
  <si>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</si>
  <si>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</si>
  <si>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</si>
  <si>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</si>
  <si>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</si>
  <si>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</si>
  <si>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</si>
  <si>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</si>
  <si>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</si>
  <si>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</si>
  <si>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</si>
  <si>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</si>
  <si>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</si>
  <si>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</si>
  <si>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</si>
  <si>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</si>
  <si>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</si>
  <si>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</si>
  <si>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</si>
  <si>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</si>
  <si>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</si>
  <si>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</si>
  <si>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</si>
  <si>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</si>
  <si>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</si>
  <si>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</si>
  <si>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</si>
  <si>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</si>
  <si>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</si>
  <si>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</si>
  <si>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</si>
  <si>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</si>
  <si>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</si>
  <si>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</si>
  <si>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</si>
  <si>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</si>
  <si>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</si>
  <si>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</si>
  <si>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</si>
  <si>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</si>
  <si>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</si>
  <si>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</si>
  <si>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</si>
  <si>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</si>
  <si>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</si>
  <si>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</si>
  <si>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</si>
  <si>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</si>
  <si>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</si>
  <si>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</si>
  <si>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</si>
  <si>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</si>
  <si>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</si>
  <si>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</si>
  <si>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</si>
  <si>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</si>
  <si>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</si>
  <si>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</si>
  <si>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</si>
  <si>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</si>
  <si>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</si>
  <si>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</si>
  <si>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</si>
  <si>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</si>
  <si>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</si>
  <si>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</si>
  <si>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</si>
  <si>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</si>
  <si>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</si>
  <si>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</si>
  <si>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</si>
  <si>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</si>
  <si>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</si>
  <si>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</si>
  <si>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</si>
  <si>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</si>
  <si>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</si>
  <si>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</si>
  <si>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</si>
  <si>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</si>
  <si>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</si>
  <si>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</si>
  <si>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</si>
  <si>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</si>
  <si>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</si>
  <si>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</si>
  <si>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</si>
  <si>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</si>
  <si>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</si>
  <si>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</si>
  <si>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</si>
  <si>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</si>
  <si>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</si>
  <si>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</si>
  <si>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</si>
  <si>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</si>
  <si>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</si>
  <si>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</si>
  <si>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</si>
  <si>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</si>
  <si>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</si>
  <si>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</si>
  <si>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</si>
  <si>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</si>
  <si>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</si>
  <si>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</si>
  <si>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</si>
  <si>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</si>
  <si>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</si>
  <si>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</si>
  <si>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</si>
  <si>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</si>
  <si>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</si>
  <si>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</si>
  <si>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</si>
  <si>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</si>
  <si>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</si>
  <si>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</si>
  <si>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</si>
  <si>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</si>
  <si>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</si>
  <si>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</si>
  <si>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</si>
  <si>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</si>
  <si>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</si>
  <si>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</si>
  <si>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</si>
  <si>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</si>
  <si>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</si>
  <si>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</si>
  <si>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</si>
  <si>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</si>
  <si>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</si>
  <si>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</si>
  <si>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</si>
  <si>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</si>
  <si>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</si>
  <si>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</si>
  <si>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</si>
  <si>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</si>
  <si>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</si>
  <si>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</si>
  <si>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</si>
  <si>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</si>
  <si>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</si>
  <si>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</si>
  <si>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</si>
  <si>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</si>
  <si>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</si>
  <si>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</si>
  <si>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</si>
  <si>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</si>
  <si>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</si>
  <si>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</si>
  <si>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</si>
  <si>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</si>
  <si>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</si>
  <si>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</si>
  <si>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</si>
  <si>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</si>
  <si>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</si>
  <si>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</si>
  <si>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</si>
  <si>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</si>
  <si>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</si>
  <si>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</si>
  <si>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</si>
  <si>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</si>
  <si>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</si>
  <si>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</si>
  <si>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</si>
  <si>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</si>
  <si>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</si>
  <si>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</si>
  <si>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</si>
  <si>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</si>
  <si>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</si>
  <si>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</si>
  <si>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</si>
  <si>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</si>
  <si>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</si>
  <si>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</si>
  <si>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</si>
  <si>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</si>
  <si>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</si>
  <si>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</si>
  <si>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</si>
  <si>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</si>
  <si>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</si>
  <si>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</si>
  <si>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</si>
  <si>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</si>
  <si>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</si>
  <si>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</si>
  <si>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</si>
  <si>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</si>
  <si>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</si>
  <si>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</si>
  <si>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</si>
  <si>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</si>
  <si>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</si>
  <si>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</si>
  <si>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</si>
  <si>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</si>
  <si>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</si>
  <si>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</si>
  <si>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</si>
  <si>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</si>
  <si>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</si>
  <si>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</si>
  <si>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</si>
  <si>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</si>
  <si>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</si>
  <si>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</si>
  <si>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</si>
  <si>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</si>
  <si>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</si>
  <si>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</si>
  <si>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</si>
  <si>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</si>
  <si>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</si>
  <si>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</si>
  <si>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</si>
  <si>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</si>
  <si>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</si>
  <si>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</si>
  <si>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</si>
  <si>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</si>
  <si>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</si>
  <si>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</si>
  <si>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</si>
  <si>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</si>
  <si>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</si>
  <si>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</si>
  <si>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</si>
  <si>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</si>
  <si>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</si>
  <si>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</si>
  <si>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</si>
  <si>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</si>
  <si>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</si>
  <si>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</si>
  <si>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</si>
  <si>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</si>
  <si>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</si>
  <si>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</si>
  <si>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</si>
  <si>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</si>
  <si>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</si>
  <si>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</si>
  <si>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</si>
  <si>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</si>
  <si>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</si>
  <si>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</si>
  <si>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</si>
  <si>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</si>
  <si>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</si>
  <si>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</si>
  <si>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</si>
  <si>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</si>
  <si>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</si>
  <si>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</si>
  <si>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</si>
  <si>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</si>
  <si>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</si>
  <si>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</si>
  <si>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</si>
  <si>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</si>
  <si>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</si>
  <si>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</si>
  <si>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</si>
  <si>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</si>
  <si>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</si>
  <si>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</si>
  <si>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</si>
  <si>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</si>
  <si>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</si>
  <si>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</si>
  <si>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</si>
  <si>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</si>
  <si>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</si>
  <si>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</si>
  <si>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</si>
  <si>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</si>
  <si>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</si>
  <si>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</si>
  <si>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</si>
  <si>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</si>
  <si>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</si>
  <si>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</si>
  <si>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</si>
  <si>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</si>
  <si>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</si>
  <si>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</si>
  <si>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</si>
  <si>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</si>
  <si>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</si>
  <si>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</si>
  <si>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</si>
  <si>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</si>
  <si>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</si>
  <si>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</si>
  <si>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</si>
  <si>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</si>
  <si>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</si>
  <si>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</si>
  <si>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</si>
  <si>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</si>
  <si>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</si>
  <si>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</si>
  <si>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</si>
  <si>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</si>
  <si>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</si>
  <si>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</si>
  <si>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</si>
  <si>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</si>
  <si>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</si>
  <si>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</si>
  <si>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</si>
  <si>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</si>
  <si>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</si>
  <si>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</si>
  <si>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</si>
  <si>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</si>
  <si>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</si>
  <si>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</si>
  <si>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</si>
  <si>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</si>
  <si>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</si>
  <si>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</si>
  <si>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</si>
  <si>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</si>
  <si>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</si>
  <si>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</si>
  <si>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</si>
  <si>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</si>
  <si>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</si>
  <si>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</si>
  <si>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</si>
  <si>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</si>
  <si>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</si>
  <si>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</si>
  <si>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</si>
  <si>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</si>
  <si>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</si>
  <si>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</si>
  <si>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</si>
  <si>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</si>
  <si>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</si>
  <si>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</si>
  <si>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</si>
  <si>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</si>
  <si>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</si>
  <si>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</si>
  <si>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</si>
  <si>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</si>
  <si>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</si>
  <si>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</si>
  <si>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</si>
  <si>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</si>
  <si>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</si>
  <si>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</si>
  <si>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</si>
  <si>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</si>
  <si>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</si>
  <si>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</si>
  <si>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</si>
  <si>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</si>
  <si>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</si>
  <si>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</si>
  <si>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</si>
  <si>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</si>
  <si>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</si>
  <si>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</si>
  <si>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</si>
  <si>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</si>
  <si>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</si>
  <si>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</si>
  <si>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</si>
  <si>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</si>
  <si>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</si>
  <si>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</si>
  <si>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</si>
  <si>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</si>
  <si>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</si>
  <si>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</si>
  <si>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</si>
  <si>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</si>
  <si>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</si>
  <si>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</si>
  <si>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</si>
  <si>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</si>
  <si>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</si>
  <si>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</si>
  <si>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</si>
  <si>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</si>
  <si>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</si>
  <si>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</si>
  <si>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</si>
  <si>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</si>
  <si>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</si>
  <si>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</si>
  <si>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</si>
  <si>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</si>
  <si>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</si>
  <si>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</si>
  <si>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</si>
  <si>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</si>
  <si>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</si>
  <si>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</si>
  <si>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</si>
  <si>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</si>
  <si>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</si>
  <si>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</si>
  <si>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</si>
  <si>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</si>
  <si>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</si>
  <si>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</si>
  <si>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</si>
  <si>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</si>
  <si>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</si>
  <si>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</si>
  <si>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</si>
  <si>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</si>
  <si>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</si>
  <si>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</si>
  <si>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</si>
  <si>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</si>
  <si>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</si>
  <si>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</si>
  <si>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</si>
  <si>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</si>
  <si>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</si>
  <si>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</si>
  <si>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</si>
  <si>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</si>
  <si>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</si>
  <si>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</si>
  <si>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</si>
  <si>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</si>
  <si>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</si>
  <si>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</si>
  <si>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</si>
  <si>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</si>
  <si>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</si>
  <si>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</si>
  <si>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</si>
  <si>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</si>
  <si>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</si>
  <si>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</si>
  <si>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</si>
  <si>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</si>
  <si>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</si>
  <si>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</si>
  <si>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</si>
  <si>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</si>
  <si>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</si>
  <si>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</si>
  <si>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</si>
  <si>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</si>
  <si>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</si>
  <si>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</si>
  <si>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</si>
  <si>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</si>
  <si>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</si>
  <si>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</si>
  <si>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</si>
  <si>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</si>
  <si>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</si>
  <si>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</si>
  <si>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</si>
  <si>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</si>
  <si>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</si>
  <si>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</si>
  <si>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</si>
  <si>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</si>
  <si>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</si>
  <si>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</si>
  <si>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</si>
  <si>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</si>
  <si>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</si>
  <si>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</si>
  <si>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</si>
  <si>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</si>
  <si>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</si>
  <si>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</si>
  <si>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</si>
  <si>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</si>
  <si>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</si>
  <si>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</si>
  <si>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</si>
  <si>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</si>
  <si>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</si>
  <si>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</si>
  <si>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</si>
  <si>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</si>
  <si>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</si>
  <si>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</si>
  <si>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</si>
  <si>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</si>
  <si>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</si>
  <si>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</si>
  <si>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</si>
  <si>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</si>
  <si>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</si>
  <si>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</si>
  <si>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</si>
  <si>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</si>
  <si>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</si>
  <si>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</si>
  <si>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</si>
  <si>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</si>
  <si>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</si>
  <si>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</si>
  <si>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</si>
  <si>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</si>
  <si>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</si>
  <si>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</si>
  <si>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</si>
  <si>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</si>
  <si>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</si>
  <si>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</si>
  <si>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</si>
  <si>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</si>
  <si>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</si>
  <si>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</si>
  <si>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</si>
  <si>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</si>
  <si>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</si>
  <si>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</si>
  <si>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</si>
  <si>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</si>
  <si>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</si>
  <si>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</si>
  <si>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</si>
  <si>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</si>
  <si>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</si>
  <si>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</si>
  <si>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</si>
  <si>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</si>
  <si>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</si>
  <si>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</si>
  <si>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</si>
  <si>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</si>
  <si>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</si>
  <si>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</si>
  <si>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</si>
  <si>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</si>
  <si>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</si>
  <si>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</si>
  <si>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</si>
  <si>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</si>
  <si>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</si>
  <si>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</si>
  <si>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</si>
  <si>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</si>
  <si>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</si>
  <si>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</si>
  <si>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</si>
  <si>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</si>
  <si>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</si>
  <si>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</si>
  <si>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</si>
  <si>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</si>
  <si>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</si>
  <si>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</si>
  <si>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</si>
  <si>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</si>
  <si>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</si>
  <si>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</si>
  <si>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</si>
  <si>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</si>
  <si>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</si>
  <si>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</si>
  <si>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</si>
  <si>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</si>
  <si>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</si>
  <si>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</si>
  <si>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</si>
  <si>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</si>
  <si>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</si>
  <si>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</si>
  <si>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</si>
  <si>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</si>
  <si>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</si>
  <si>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</si>
  <si>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</si>
  <si>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</si>
  <si>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</si>
  <si>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</si>
  <si>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</si>
  <si>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</si>
  <si>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</si>
  <si>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</si>
  <si>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</si>
  <si>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</si>
  <si>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</si>
  <si>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</si>
  <si>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</si>
  <si>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</si>
  <si>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</si>
  <si>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</si>
  <si>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</si>
  <si>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</si>
  <si>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</si>
  <si>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</si>
  <si>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</si>
  <si>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</si>
  <si>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</si>
  <si>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</si>
  <si>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</si>
  <si>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</si>
  <si>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</si>
  <si>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</si>
  <si>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</si>
  <si>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</si>
  <si>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</si>
  <si>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</si>
  <si>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</si>
  <si>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</si>
  <si>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</si>
  <si>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</si>
  <si>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</si>
  <si>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</si>
  <si>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</si>
  <si>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</si>
  <si>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</si>
  <si>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</si>
  <si>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</si>
  <si>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</si>
  <si>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</si>
  <si>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</si>
  <si>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</si>
  <si>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</si>
  <si>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</si>
  <si>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</si>
  <si>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</si>
  <si>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</si>
  <si>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</si>
  <si>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</si>
  <si>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</si>
  <si>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</si>
  <si>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</si>
  <si>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</si>
  <si>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</si>
  <si>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</si>
  <si>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</si>
  <si>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</si>
  <si>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</si>
  <si>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</si>
  <si>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</si>
  <si>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</si>
  <si>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</si>
  <si>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</si>
  <si>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</si>
  <si>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</si>
  <si>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</si>
  <si>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</si>
  <si>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</si>
  <si>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</si>
  <si>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</si>
  <si>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</si>
  <si>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</si>
  <si>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</si>
  <si>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</si>
  <si>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</si>
  <si>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</si>
  <si>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</si>
  <si>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</si>
  <si>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</si>
  <si>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</si>
  <si>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</si>
  <si>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</si>
  <si>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</si>
  <si>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</si>
  <si>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</si>
  <si>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</si>
  <si>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</si>
  <si>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</si>
  <si>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</si>
  <si>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</si>
  <si>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</si>
  <si>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</si>
  <si>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</si>
  <si>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</si>
  <si>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</si>
  <si>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</si>
  <si>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</si>
  <si>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</si>
  <si>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</si>
  <si>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</si>
  <si>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</si>
  <si>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</si>
  <si>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</si>
  <si>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</si>
  <si>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</si>
  <si>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</si>
  <si>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</si>
  <si>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</si>
  <si>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</si>
  <si>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</si>
  <si>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</si>
  <si>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</si>
  <si>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</si>
  <si>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</si>
  <si>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</si>
  <si>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</si>
  <si>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</si>
  <si>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</si>
  <si>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</si>
  <si>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</si>
  <si>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</si>
  <si>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</si>
  <si>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</si>
  <si>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</si>
  <si>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</si>
  <si>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</si>
  <si>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</si>
  <si>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</si>
  <si>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</si>
  <si>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</si>
  <si>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</si>
  <si>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</si>
  <si>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</si>
  <si>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</si>
  <si>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</si>
  <si>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</si>
  <si>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</si>
  <si>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</si>
  <si>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</si>
  <si>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</si>
  <si>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</si>
  <si>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</si>
  <si>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</si>
  <si>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</si>
  <si>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</si>
  <si>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</si>
  <si>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</si>
  <si>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</si>
  <si>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</si>
  <si>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</si>
  <si>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</si>
  <si>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</si>
  <si>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</si>
  <si>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</si>
  <si>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</si>
  <si>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</si>
  <si>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</si>
  <si>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</si>
  <si>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</si>
  <si>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</si>
  <si>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</si>
  <si>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</si>
  <si>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</si>
  <si>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</si>
  <si>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</si>
  <si>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</si>
  <si>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</si>
  <si>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</si>
  <si>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</si>
  <si>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</si>
  <si>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</si>
  <si>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</si>
  <si>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</si>
  <si>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</si>
  <si>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</si>
  <si>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</si>
  <si>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</si>
  <si>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</si>
  <si>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</si>
  <si>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</si>
  <si>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</si>
  <si>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</si>
  <si>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</si>
  <si>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</si>
  <si>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</si>
  <si>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</si>
  <si>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</si>
  <si>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</si>
  <si>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</si>
  <si>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</si>
  <si>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</si>
  <si>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</si>
  <si>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</si>
  <si>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</si>
  <si>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</si>
  <si>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</si>
  <si>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</si>
  <si>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</si>
  <si>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</si>
  <si>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</si>
  <si>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</si>
  <si>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</si>
  <si>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</si>
  <si>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</si>
  <si>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</si>
  <si>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</si>
  <si>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</si>
  <si>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</si>
  <si>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</si>
  <si>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</si>
  <si>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</si>
  <si>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</si>
  <si>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</si>
  <si>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</si>
  <si>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</si>
  <si>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</si>
  <si>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</si>
  <si>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</si>
  <si>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</si>
  <si>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</si>
  <si>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</si>
  <si>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</si>
  <si>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</si>
  <si>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</si>
  <si>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</si>
  <si>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</si>
  <si>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</si>
  <si>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</si>
  <si>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</si>
  <si>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</si>
  <si>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</si>
  <si>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</si>
  <si>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</si>
  <si>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</si>
  <si>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</si>
  <si>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</si>
  <si>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</si>
  <si>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</si>
  <si>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</si>
  <si>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</si>
  <si>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</si>
  <si>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</si>
  <si>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</si>
  <si>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</si>
  <si>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</si>
  <si>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</si>
  <si>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</si>
  <si>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</si>
  <si>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</si>
  <si>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</si>
  <si>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</si>
  <si>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</si>
  <si>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</si>
  <si>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</si>
  <si>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</si>
  <si>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</si>
  <si>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</si>
  <si>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</si>
  <si>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</si>
  <si>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</si>
  <si>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</si>
  <si>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</si>
  <si>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</si>
  <si>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</si>
  <si>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</si>
  <si>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</si>
  <si>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</si>
  <si>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</si>
  <si>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</si>
  <si>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</si>
  <si>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</si>
  <si>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</si>
  <si>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</si>
  <si>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</si>
  <si>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</si>
  <si>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</si>
  <si>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</si>
  <si>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</si>
  <si>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</si>
  <si>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</si>
  <si>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</si>
  <si>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</si>
  <si>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</si>
  <si>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</si>
  <si>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</si>
  <si>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</si>
  <si>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</si>
  <si>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</si>
  <si>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</si>
  <si>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</si>
  <si>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</si>
  <si>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</si>
  <si>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</si>
  <si>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</si>
  <si>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</si>
  <si>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</si>
  <si>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</si>
  <si>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</si>
  <si>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</si>
  <si>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</si>
  <si>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</si>
  <si>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</si>
  <si>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</si>
  <si>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</si>
  <si>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</si>
  <si>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</si>
  <si>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</si>
  <si>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</si>
  <si>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</si>
  <si>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</si>
  <si>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</si>
  <si>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</si>
  <si>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</si>
  <si>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</si>
  <si>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</si>
  <si>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</si>
  <si>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</si>
  <si>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</si>
  <si>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</si>
  <si>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</si>
  <si>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</si>
  <si>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</si>
  <si>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</si>
  <si>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</si>
  <si>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</si>
  <si>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</si>
  <si>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</si>
  <si>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</si>
  <si>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</si>
  <si>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</si>
  <si>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</si>
  <si>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</si>
  <si>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</si>
  <si>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</si>
  <si>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</si>
  <si>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</si>
  <si>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</si>
  <si>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</si>
  <si>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</si>
  <si>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</si>
  <si>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</si>
  <si>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</si>
  <si>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</si>
  <si>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</si>
  <si>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</si>
  <si>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</si>
  <si>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</si>
  <si>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</si>
  <si>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</si>
  <si>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</si>
  <si>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</si>
  <si>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</si>
  <si>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</si>
  <si>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</si>
  <si>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</si>
  <si>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</si>
  <si>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</si>
  <si>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</si>
  <si>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</si>
  <si>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</si>
  <si>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</si>
  <si>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</si>
  <si>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</si>
  <si>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</si>
  <si>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</si>
  <si>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</si>
  <si>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</si>
  <si>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</si>
  <si>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</si>
  <si>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</si>
  <si>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</si>
  <si>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</si>
  <si>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</si>
  <si>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</si>
  <si>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</si>
  <si>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</si>
  <si>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</si>
  <si>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</si>
  <si>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</si>
  <si>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</si>
  <si>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</si>
  <si>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</si>
  <si>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</si>
  <si>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</si>
  <si>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</si>
  <si>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</si>
  <si>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</si>
  <si>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</si>
  <si>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</si>
  <si>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</si>
  <si>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</si>
  <si>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</si>
  <si>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</si>
  <si>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</si>
  <si>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</si>
  <si>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</si>
  <si>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</si>
  <si>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</si>
  <si>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</si>
  <si>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</si>
  <si>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</si>
  <si>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</si>
  <si>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</si>
  <si>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</si>
  <si>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</si>
  <si>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</si>
  <si>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</si>
  <si>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</si>
  <si>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</si>
  <si>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</si>
  <si>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</si>
  <si>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</si>
  <si>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</si>
  <si>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</si>
  <si>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</si>
  <si>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</si>
  <si>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</si>
  <si>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</si>
  <si>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</si>
  <si>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</si>
  <si>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</si>
  <si>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</si>
  <si>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</si>
  <si>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</si>
  <si>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</si>
  <si>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</si>
  <si>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</si>
  <si>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</si>
  <si>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</si>
  <si>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</si>
  <si>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</si>
  <si>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</si>
  <si>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</si>
  <si>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</si>
  <si>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</si>
  <si>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</si>
  <si>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</si>
  <si>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</si>
  <si>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</si>
  <si>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</si>
  <si>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</si>
  <si>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</si>
  <si>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</si>
  <si>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</si>
  <si>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</si>
  <si>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</si>
  <si>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</si>
  <si>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</si>
  <si>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</si>
  <si>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</si>
  <si>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</si>
  <si>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</si>
  <si>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</si>
  <si>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</si>
  <si>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</si>
  <si>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</si>
  <si>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</si>
  <si>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</si>
  <si>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</si>
  <si>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</si>
  <si>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</si>
  <si>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</si>
  <si>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</si>
  <si>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</si>
  <si>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</si>
  <si>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</si>
  <si>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</si>
  <si>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</si>
  <si>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</si>
  <si>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</si>
  <si>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</si>
  <si>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</si>
  <si>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</si>
  <si>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</si>
  <si>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</si>
  <si>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</si>
  <si>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</si>
  <si>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</si>
  <si>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</si>
  <si>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</si>
  <si>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</si>
  <si>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</si>
  <si>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</si>
  <si>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</si>
  <si>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</si>
  <si>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</si>
  <si>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</si>
  <si>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</si>
  <si>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</si>
  <si>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</si>
  <si>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</si>
  <si>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</si>
  <si>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</si>
  <si>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</si>
  <si>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</si>
  <si>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</si>
  <si>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</si>
  <si>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</si>
  <si>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</si>
  <si>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</si>
  <si>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</si>
  <si>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</si>
  <si>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</si>
  <si>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</si>
  <si>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</si>
  <si>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</si>
  <si>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</si>
  <si>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</si>
  <si>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</si>
  <si>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</si>
  <si>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</si>
  <si>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</si>
  <si>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</si>
  <si>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</si>
  <si>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</si>
  <si>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</si>
  <si>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</si>
  <si>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</si>
  <si>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</si>
  <si>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</si>
  <si>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</si>
  <si>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</si>
  <si>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</si>
  <si>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</si>
  <si>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</si>
  <si>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</si>
  <si>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</si>
  <si>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</si>
  <si>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</si>
  <si>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</si>
  <si>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</si>
  <si>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</si>
  <si>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</si>
  <si>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</si>
  <si>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</si>
  <si>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</si>
  <si>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</si>
  <si>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</si>
  <si>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</si>
  <si>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</si>
  <si>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</si>
  <si>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</si>
  <si>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</si>
  <si>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</si>
  <si>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</si>
  <si>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</si>
  <si>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</si>
  <si>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</si>
  <si>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</si>
  <si>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</si>
  <si>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</si>
  <si>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</si>
  <si>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</si>
  <si>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</si>
  <si>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</si>
  <si>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</si>
  <si>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</si>
  <si>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</si>
  <si>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</si>
  <si>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</si>
  <si>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</si>
  <si>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</si>
  <si>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</si>
  <si>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</si>
  <si>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</si>
  <si>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</si>
  <si>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</si>
  <si>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</si>
  <si>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</si>
  <si>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</si>
  <si>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</si>
  <si>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</si>
  <si>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</si>
  <si>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</si>
  <si>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</si>
  <si>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</si>
  <si>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</si>
  <si>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</si>
  <si>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</si>
  <si>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</si>
  <si>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</si>
  <si>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</si>
  <si>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</si>
  <si>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</si>
  <si>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</si>
  <si>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</si>
  <si>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</si>
  <si>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</si>
  <si>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</si>
  <si>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</si>
  <si>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</si>
  <si>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</si>
  <si>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</si>
  <si>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</si>
  <si>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</si>
  <si>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</si>
  <si>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</si>
  <si>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</si>
  <si>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</si>
  <si>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</si>
  <si>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</si>
  <si>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</si>
  <si>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</si>
  <si>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</si>
  <si>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</si>
  <si>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</si>
  <si>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</si>
  <si>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</si>
  <si>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</si>
  <si>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</si>
  <si>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</si>
  <si>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</si>
  <si>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</si>
  <si>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</si>
  <si>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</si>
  <si>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</si>
  <si>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</si>
  <si>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</si>
  <si>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</si>
  <si>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</si>
  <si>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</si>
  <si>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</si>
  <si>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</si>
  <si>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</si>
  <si>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</si>
  <si>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</si>
  <si>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</si>
  <si>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</si>
  <si>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</si>
  <si>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</si>
  <si>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</si>
  <si>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</si>
  <si>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</si>
  <si>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</si>
  <si>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</si>
  <si>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</si>
  <si>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</si>
  <si>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</si>
  <si>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</si>
  <si>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</si>
  <si>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</si>
  <si>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</si>
  <si>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</si>
  <si>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</si>
  <si>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</si>
  <si>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</si>
  <si>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</si>
  <si>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</si>
  <si>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</si>
  <si>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</si>
  <si>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</si>
  <si>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</si>
  <si>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</si>
  <si>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</si>
  <si>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</si>
  <si>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</si>
  <si>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</si>
  <si>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</si>
  <si>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</si>
  <si>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</si>
  <si>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</si>
  <si>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</si>
  <si>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</si>
  <si>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</si>
  <si>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</si>
  <si>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</si>
  <si>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</si>
  <si>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</si>
  <si>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</si>
  <si>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</si>
  <si>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</si>
  <si>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</si>
  <si>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</si>
  <si>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</si>
  <si>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</si>
  <si>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</si>
  <si>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</si>
  <si>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</si>
  <si>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</si>
  <si>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</si>
  <si>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</si>
  <si>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</si>
  <si>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</si>
  <si>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</si>
  <si>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</si>
  <si>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</si>
  <si>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</si>
  <si>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</si>
  <si>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</si>
  <si>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</si>
  <si>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</si>
  <si>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</si>
  <si>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</si>
  <si>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</si>
  <si>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</si>
  <si>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</si>
  <si>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</si>
  <si>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</si>
  <si>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</si>
  <si>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</si>
  <si>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</si>
  <si>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</si>
  <si>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</si>
  <si>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</si>
  <si>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</si>
  <si>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</si>
  <si>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</si>
  <si>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</si>
  <si>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</si>
  <si>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</si>
  <si>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</si>
  <si>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</si>
  <si>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</si>
  <si>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</si>
  <si>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</si>
  <si>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</si>
  <si>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</si>
  <si>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</si>
  <si>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</si>
  <si>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</si>
  <si>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</si>
  <si>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</si>
  <si>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</si>
  <si>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</si>
  <si>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</si>
  <si>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</si>
  <si>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</si>
  <si>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</si>
  <si>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</si>
  <si>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</si>
  <si>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</si>
  <si>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</si>
  <si>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</si>
  <si>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</si>
  <si>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</si>
  <si>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</si>
  <si>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</si>
  <si>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</si>
  <si>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</si>
  <si>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</si>
  <si>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</si>
  <si>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</si>
  <si>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</si>
  <si>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</si>
  <si>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</si>
  <si>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</si>
  <si>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</si>
  <si>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</si>
  <si>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</si>
  <si>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</si>
  <si>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</si>
  <si>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</si>
  <si>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</si>
  <si>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</si>
  <si>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</si>
  <si>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</si>
  <si>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</si>
  <si>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</si>
  <si>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</si>
  <si>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</si>
  <si>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</si>
  <si>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</si>
  <si>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</si>
  <si>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</si>
  <si>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</si>
  <si>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</si>
  <si>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</si>
  <si>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</si>
  <si>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</si>
  <si>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</si>
  <si>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</si>
  <si>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</si>
  <si>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</si>
  <si>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</si>
  <si>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</si>
  <si>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</si>
  <si>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</si>
  <si>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</si>
  <si>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</si>
  <si>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</si>
  <si>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</si>
  <si>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</si>
  <si>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</si>
  <si>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</si>
  <si>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</si>
  <si>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</si>
  <si>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</si>
  <si>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</si>
  <si>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</si>
  <si>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</si>
  <si>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</si>
  <si>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</si>
  <si>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</si>
  <si>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</si>
  <si>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</si>
  <si>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</si>
  <si>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</si>
  <si>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</si>
  <si>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</si>
  <si>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</si>
  <si>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</si>
  <si>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</si>
  <si>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</si>
  <si>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</si>
  <si>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</si>
  <si>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</si>
  <si>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</si>
  <si>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</si>
  <si>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</si>
  <si>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</si>
  <si>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</si>
  <si>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</si>
  <si>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</si>
  <si>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</si>
  <si>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</si>
  <si>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</si>
  <si>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</si>
  <si>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</si>
  <si>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</si>
  <si>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</si>
  <si>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</si>
  <si>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</si>
  <si>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</si>
  <si>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</si>
  <si>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</si>
  <si>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</si>
  <si>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</si>
  <si>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</si>
  <si>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</si>
  <si>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</si>
  <si>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</si>
  <si>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</si>
  <si>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</si>
  <si>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</si>
  <si>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</si>
  <si>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</si>
  <si>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</si>
  <si>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</si>
  <si>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</si>
  <si>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</si>
  <si>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</si>
  <si>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</si>
  <si>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</si>
  <si>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</si>
  <si>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</si>
  <si>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</si>
  <si>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</si>
  <si>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</si>
  <si>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</si>
  <si>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</si>
  <si>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</si>
  <si>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</si>
  <si>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</si>
  <si>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</si>
  <si>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</si>
  <si>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</si>
  <si>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</si>
  <si>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</si>
  <si>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</si>
  <si>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</si>
  <si>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</si>
  <si>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</si>
  <si>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</si>
  <si>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</si>
  <si>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</si>
  <si>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</si>
  <si>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</si>
  <si>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</si>
  <si>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</si>
  <si>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</si>
  <si>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</si>
  <si>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</si>
  <si>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</si>
  <si>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</si>
  <si>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</si>
  <si>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</si>
  <si>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</si>
  <si>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</si>
  <si>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</si>
  <si>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</si>
  <si>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</si>
  <si>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</si>
  <si>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</si>
  <si>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</si>
  <si>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</si>
  <si>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</si>
  <si>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</si>
  <si>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</si>
  <si>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</si>
  <si>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</si>
  <si>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</si>
  <si>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</si>
  <si>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</si>
  <si>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</si>
  <si>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</si>
  <si>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</si>
  <si>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</si>
  <si>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</si>
  <si>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</si>
  <si>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</si>
  <si>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</si>
  <si>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</si>
  <si>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</si>
  <si>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</si>
  <si>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</si>
  <si>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</si>
  <si>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</si>
  <si>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</si>
  <si>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</si>
  <si>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</si>
  <si>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</si>
  <si>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</si>
  <si>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</si>
  <si>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</si>
  <si>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</si>
  <si>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</si>
  <si>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</si>
  <si>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</si>
  <si>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</si>
  <si>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</si>
  <si>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</si>
  <si>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</si>
  <si>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</si>
  <si>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</si>
  <si>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</si>
  <si>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</si>
  <si>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</si>
  <si>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</si>
  <si>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</si>
  <si>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</si>
  <si>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</si>
  <si>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</si>
  <si>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</si>
  <si>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</si>
  <si>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</si>
  <si>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</si>
  <si>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</si>
  <si>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</si>
  <si>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</si>
  <si>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</si>
  <si>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</si>
  <si>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</si>
  <si>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</si>
  <si>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</si>
  <si>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</si>
  <si>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</si>
  <si>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</si>
  <si>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</si>
  <si>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</si>
  <si>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</si>
  <si>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</si>
  <si>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</si>
  <si>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</si>
  <si>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</si>
  <si>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</si>
  <si>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</si>
  <si>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</si>
  <si>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</si>
  <si>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</si>
  <si>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</si>
  <si>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</si>
  <si>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</si>
  <si>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</si>
  <si>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</si>
  <si>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</si>
  <si>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</si>
  <si>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</si>
  <si>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</si>
  <si>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</si>
  <si>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</si>
  <si>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</si>
  <si>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</si>
  <si>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</si>
  <si>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</si>
  <si>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</si>
  <si>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</si>
  <si>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</si>
  <si>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</si>
  <si>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</si>
  <si>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</si>
  <si>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</si>
  <si>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</si>
  <si>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</si>
  <si>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</si>
  <si>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</si>
  <si>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</si>
  <si>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</si>
  <si>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</si>
  <si>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</si>
  <si>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</si>
  <si>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</si>
  <si>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</si>
  <si>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</si>
  <si>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</si>
  <si>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</si>
  <si>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</si>
  <si>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</si>
  <si>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</si>
  <si>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</si>
  <si>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</si>
  <si>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</si>
  <si>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</si>
  <si>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</si>
  <si>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</si>
  <si>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</si>
  <si>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</si>
  <si>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</si>
  <si>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</si>
  <si>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</si>
  <si>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</si>
  <si>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</si>
  <si>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</si>
  <si>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</si>
  <si>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</si>
  <si>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</si>
  <si>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</si>
  <si>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</si>
  <si>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</si>
  <si>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</si>
  <si>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</si>
  <si>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</si>
  <si>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</si>
  <si>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</si>
  <si>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</si>
  <si>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</si>
  <si>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</si>
  <si>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</si>
  <si>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</si>
  <si>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</si>
  <si>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</si>
  <si>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</si>
  <si>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</si>
  <si>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</si>
  <si>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</si>
  <si>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</si>
  <si>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</si>
  <si>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</si>
  <si>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</si>
  <si>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</si>
  <si>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</si>
  <si>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</si>
  <si>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</si>
  <si>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</si>
  <si>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</si>
  <si>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</si>
  <si>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</si>
  <si>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</si>
  <si>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</si>
  <si>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</si>
  <si>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</si>
  <si>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</si>
  <si>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</si>
  <si>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</si>
  <si>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</si>
  <si>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</si>
  <si>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</si>
  <si>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</si>
  <si>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</si>
  <si>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</si>
  <si>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</si>
  <si>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</si>
  <si>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</si>
  <si>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</si>
  <si>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</si>
  <si>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</si>
  <si>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</si>
  <si>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</si>
  <si>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</si>
  <si>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</si>
  <si>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</si>
  <si>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</si>
  <si>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</si>
  <si>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</si>
  <si>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</si>
  <si>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</si>
  <si>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</si>
  <si>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</si>
  <si>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</si>
  <si>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</si>
  <si>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</si>
  <si>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</si>
  <si>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</si>
  <si>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</si>
  <si>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</si>
  <si>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</si>
  <si>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</si>
  <si>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</si>
  <si>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</si>
  <si>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</si>
  <si>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</si>
  <si>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</si>
  <si>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</si>
  <si>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</si>
  <si>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</si>
  <si>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</si>
  <si>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</si>
  <si>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</si>
  <si>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</si>
  <si>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</si>
  <si>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</si>
  <si>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</si>
  <si>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</si>
  <si>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</si>
  <si>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</si>
  <si>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</si>
  <si>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</si>
  <si>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</si>
  <si>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</si>
  <si>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</si>
  <si>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</si>
  <si>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</si>
  <si>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</si>
  <si>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</si>
  <si>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</si>
  <si>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</si>
  <si>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</si>
  <si>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</si>
  <si>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</si>
  <si>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</si>
  <si>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</si>
  <si>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</si>
  <si>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</si>
  <si>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</si>
  <si>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</si>
  <si>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</si>
  <si>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</si>
  <si>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</si>
  <si>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</si>
  <si>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</si>
  <si>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</si>
  <si>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</si>
  <si>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</si>
  <si>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</si>
  <si>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</si>
  <si>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</si>
  <si>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</si>
  <si>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</si>
  <si>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</si>
  <si>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</si>
  <si>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</si>
  <si>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</si>
  <si>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</si>
  <si>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</si>
  <si>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</si>
  <si>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</si>
  <si>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</si>
  <si>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</si>
  <si>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</si>
  <si>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</si>
  <si>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</si>
  <si>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</si>
  <si>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</si>
  <si>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</si>
  <si>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</si>
  <si>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</si>
  <si>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</si>
  <si>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</si>
  <si>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</si>
  <si>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</si>
  <si>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</si>
  <si>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</si>
  <si>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</si>
  <si>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</si>
  <si>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</si>
  <si>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</si>
  <si>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</si>
  <si>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</si>
  <si>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</si>
  <si>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</si>
  <si>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</si>
  <si>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</si>
  <si>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</si>
  <si>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</si>
  <si>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</si>
  <si>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</si>
  <si>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</si>
  <si>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</si>
  <si>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</si>
  <si>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</si>
  <si>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</si>
  <si>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</si>
  <si>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</si>
  <si>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</si>
  <si>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</si>
  <si>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</si>
  <si>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</si>
  <si>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</si>
  <si>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</si>
  <si>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</si>
  <si>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</si>
  <si>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</si>
  <si>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</si>
  <si>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</si>
  <si>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</si>
  <si>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</si>
  <si>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</si>
  <si>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</si>
  <si>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</si>
  <si>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</si>
  <si>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</si>
  <si>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</si>
  <si>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</si>
  <si>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</si>
  <si>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</si>
  <si>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</si>
  <si>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</si>
  <si>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</si>
  <si>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</si>
  <si>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</si>
  <si>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</si>
  <si>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</si>
  <si>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</si>
  <si>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</si>
  <si>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</si>
  <si>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</si>
  <si>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</si>
  <si>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</si>
  <si>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</si>
  <si>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</si>
  <si>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</si>
  <si>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</si>
  <si>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</si>
  <si>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</si>
  <si>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</si>
  <si>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</si>
  <si>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</si>
  <si>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</si>
  <si>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</si>
  <si>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</si>
  <si>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</si>
  <si>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</si>
  <si>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</si>
  <si>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</si>
  <si>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</si>
  <si>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</si>
  <si>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</si>
  <si>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</si>
  <si>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</si>
  <si>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</si>
  <si>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</si>
  <si>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</si>
  <si>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</si>
  <si>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</si>
  <si>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</si>
  <si>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</si>
  <si>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</si>
  <si>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</si>
  <si>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</si>
  <si>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</si>
  <si>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</si>
  <si>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</si>
  <si>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</si>
  <si>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</si>
  <si>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</si>
  <si>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</si>
  <si>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</si>
  <si>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</si>
  <si>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</si>
  <si>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</si>
  <si>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</si>
  <si>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</si>
  <si>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</si>
  <si>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</si>
  <si>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</si>
  <si>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</si>
  <si>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</si>
  <si>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</si>
  <si>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</si>
  <si>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</si>
  <si>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</si>
  <si>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</si>
  <si>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</si>
  <si>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</si>
  <si>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</si>
  <si>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</si>
  <si>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</si>
  <si>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</si>
  <si>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</si>
  <si>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</si>
  <si>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</si>
  <si>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</si>
  <si>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</si>
  <si>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</si>
  <si>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</si>
  <si>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</si>
  <si>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</si>
  <si>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</si>
  <si>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</si>
  <si>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</si>
  <si>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</si>
  <si>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</si>
  <si>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</si>
  <si>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</si>
  <si>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</si>
  <si>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</si>
  <si>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</si>
  <si>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</si>
  <si>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</si>
  <si>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</si>
  <si>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</si>
  <si>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</si>
  <si>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</si>
  <si>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</si>
  <si>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</si>
  <si>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</si>
  <si>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</si>
  <si>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</si>
  <si>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</si>
  <si>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</si>
  <si>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</si>
  <si>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</si>
  <si>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</si>
  <si>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</si>
  <si>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</si>
  <si>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</si>
  <si>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</si>
  <si>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</si>
  <si>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</si>
  <si>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</si>
  <si>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</si>
  <si>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</si>
  <si>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</si>
  <si>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</si>
  <si>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</si>
  <si>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</si>
  <si>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</si>
  <si>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</si>
  <si>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</si>
  <si>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</si>
  <si>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</si>
  <si>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</si>
  <si>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</si>
  <si>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</si>
  <si>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</si>
  <si>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</si>
  <si>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</si>
  <si>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</si>
  <si>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</si>
  <si>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</si>
  <si>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</si>
  <si>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</si>
  <si>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</si>
  <si>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</si>
  <si>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</si>
  <si>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</si>
  <si>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</si>
  <si>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</si>
  <si>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</si>
  <si>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</si>
  <si>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</si>
  <si>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</si>
  <si>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</si>
  <si>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</si>
  <si>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</si>
  <si>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</si>
  <si>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</si>
  <si>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</si>
  <si>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</si>
  <si>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</si>
  <si>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</si>
  <si>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</si>
  <si>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</si>
  <si>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</si>
  <si>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</si>
  <si>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</si>
  <si>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</si>
  <si>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</si>
  <si>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</si>
  <si>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</si>
  <si>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</si>
  <si>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</si>
  <si>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</si>
  <si>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</si>
  <si>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</si>
  <si>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</si>
  <si>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</si>
  <si>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</si>
  <si>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</si>
  <si>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</si>
  <si>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</si>
  <si>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</si>
  <si>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</si>
  <si>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</si>
  <si>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</si>
  <si>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</si>
  <si>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</si>
  <si>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</si>
  <si>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</si>
  <si>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</si>
  <si>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</si>
  <si>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</si>
  <si>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</si>
  <si>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</si>
  <si>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</si>
  <si>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</si>
  <si>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</si>
  <si>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</si>
  <si>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</si>
  <si>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</si>
  <si>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</si>
  <si>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</si>
  <si>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</si>
  <si>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</si>
  <si>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</si>
  <si>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</si>
  <si>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</si>
  <si>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</si>
  <si>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</si>
  <si>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</si>
  <si>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</si>
  <si>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</si>
  <si>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</si>
  <si>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</si>
  <si>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</si>
  <si>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</si>
  <si>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</si>
  <si>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</si>
  <si>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</si>
  <si>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</si>
  <si>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</si>
  <si>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</si>
  <si>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</si>
  <si>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</si>
  <si>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</si>
  <si>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</si>
  <si>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</si>
  <si>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</si>
  <si>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</si>
  <si>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</si>
  <si>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</si>
  <si>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</si>
  <si>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</si>
  <si>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</si>
  <si>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</si>
  <si>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</si>
  <si>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</si>
  <si>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</si>
  <si>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</si>
  <si>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</si>
  <si>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</si>
  <si>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</si>
  <si>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</si>
  <si>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</si>
  <si>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</si>
  <si>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</si>
  <si>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</si>
  <si>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</si>
  <si>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</si>
  <si>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</si>
  <si>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</si>
  <si>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</si>
  <si>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</si>
  <si>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</si>
  <si>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</si>
  <si>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</si>
  <si>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</si>
  <si>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</si>
  <si>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</si>
  <si>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</si>
  <si>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</si>
  <si>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</si>
  <si>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</si>
  <si>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</si>
  <si>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</si>
  <si>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</si>
  <si>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</si>
  <si>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</si>
  <si>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</si>
  <si>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</si>
  <si>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</si>
  <si>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</si>
  <si>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</si>
  <si>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</si>
  <si>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</si>
  <si>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</si>
  <si>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</si>
  <si>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</si>
  <si>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</si>
  <si>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</si>
  <si>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</si>
  <si>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</si>
  <si>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</si>
  <si>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</si>
  <si>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</si>
  <si>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</si>
  <si>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</si>
  <si>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</si>
  <si>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</si>
  <si>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</si>
  <si>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</si>
  <si>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</si>
  <si>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</si>
  <si>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</si>
  <si>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</si>
  <si>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</si>
  <si>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</si>
  <si>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</si>
  <si>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</si>
  <si>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</si>
  <si>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</si>
  <si>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</si>
  <si>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</si>
  <si>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</si>
  <si>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</si>
  <si>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</si>
  <si>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</si>
  <si>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</si>
  <si>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</si>
  <si>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</si>
  <si>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</si>
  <si>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</si>
  <si>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</si>
  <si>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</si>
  <si>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</si>
  <si>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</si>
  <si>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</si>
  <si>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</si>
  <si>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</si>
  <si>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</si>
  <si>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</si>
  <si>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</si>
  <si>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</si>
  <si>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</si>
  <si>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</si>
  <si>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</si>
  <si>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</si>
  <si>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</si>
  <si>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</si>
  <si>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</si>
  <si>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</si>
  <si>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</si>
  <si>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</si>
  <si>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</si>
  <si>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</si>
  <si>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</si>
  <si>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</si>
  <si>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</si>
  <si>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</si>
  <si>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</si>
  <si>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</si>
  <si>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</si>
  <si>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</si>
  <si>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</si>
  <si>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</si>
  <si>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</si>
  <si>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</si>
  <si>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</si>
  <si>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</si>
  <si>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</si>
  <si>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</si>
  <si>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</si>
  <si>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</si>
  <si>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</si>
  <si>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</si>
  <si>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</si>
  <si>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</si>
  <si>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</si>
  <si>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</si>
  <si>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</si>
  <si>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</si>
  <si>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</si>
  <si>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</si>
  <si>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</si>
  <si>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</si>
  <si>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</si>
  <si>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</si>
  <si>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</si>
  <si>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</si>
  <si>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</si>
  <si>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</si>
  <si>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</si>
  <si>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</si>
  <si>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</si>
  <si>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</si>
  <si>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</si>
  <si>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</si>
  <si>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</si>
  <si>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</si>
  <si>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</si>
  <si>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</si>
  <si>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</si>
  <si>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</si>
  <si>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</si>
  <si>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</si>
  <si>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</si>
  <si>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</si>
  <si>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</si>
  <si>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</si>
  <si>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</si>
  <si>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</si>
  <si>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</si>
  <si>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</si>
  <si>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</si>
  <si>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</si>
  <si>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</si>
  <si>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</si>
  <si>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</si>
  <si>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</si>
  <si>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</si>
  <si>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</si>
  <si>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</si>
  <si>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</si>
  <si>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</si>
  <si>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</si>
  <si>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</si>
  <si>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</si>
  <si>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</si>
  <si>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</si>
  <si>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</si>
  <si>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</si>
  <si>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</si>
  <si>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</si>
  <si>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</si>
  <si>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</si>
  <si>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</si>
  <si>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</si>
  <si>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</si>
  <si>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</si>
  <si>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</si>
  <si>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</si>
  <si>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</si>
  <si>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</si>
  <si>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</si>
  <si>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</si>
  <si>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</si>
  <si>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</si>
  <si>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</si>
  <si>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</si>
  <si>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</si>
  <si>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</si>
  <si>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</si>
  <si>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</si>
  <si>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</si>
  <si>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</si>
  <si>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</si>
  <si>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</si>
  <si>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</si>
  <si>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</si>
  <si>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</si>
  <si>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</si>
  <si>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</si>
  <si>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</si>
  <si>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</si>
  <si>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</si>
  <si>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</si>
  <si>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</si>
  <si>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</si>
  <si>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</si>
  <si>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</si>
  <si>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</si>
  <si>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</si>
  <si>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</si>
  <si>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</si>
  <si>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</si>
  <si>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</si>
  <si>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</si>
  <si>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</si>
  <si>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</si>
  <si>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</si>
  <si>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</si>
  <si>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</si>
  <si>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</si>
  <si>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</si>
  <si>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</si>
  <si>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</si>
  <si>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</si>
  <si>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</si>
  <si>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</si>
  <si>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</si>
  <si>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</si>
  <si>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</si>
  <si>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</si>
  <si>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</si>
  <si>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</si>
  <si>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</si>
  <si>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</si>
  <si>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</si>
  <si>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</si>
  <si>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</si>
  <si>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</si>
  <si>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</si>
  <si>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</si>
  <si>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</si>
  <si>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</si>
  <si>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</si>
  <si>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</si>
  <si>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</si>
  <si>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</si>
  <si>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</si>
  <si>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</si>
  <si>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</si>
  <si>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</si>
  <si>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</si>
  <si>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</si>
  <si>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</si>
  <si>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</si>
  <si>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</si>
  <si>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</si>
  <si>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</si>
  <si>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</si>
  <si>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</si>
  <si>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</si>
  <si>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</si>
  <si>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</si>
  <si>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</si>
  <si>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</si>
  <si>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</si>
  <si>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</si>
  <si>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</si>
  <si>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</si>
  <si>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</si>
  <si>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</si>
  <si>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</si>
  <si>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</si>
  <si>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</si>
  <si>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</si>
  <si>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</si>
  <si>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</si>
  <si>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</si>
  <si>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</si>
  <si>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</si>
  <si>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</si>
  <si>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</si>
  <si>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</si>
  <si>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</si>
  <si>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</si>
  <si>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</si>
  <si>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</si>
  <si>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</si>
  <si>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</si>
  <si>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</si>
  <si>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</si>
  <si>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</si>
  <si>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</si>
  <si>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</si>
  <si>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</si>
  <si>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</si>
  <si>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</si>
  <si>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</si>
  <si>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</si>
  <si>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</si>
  <si>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</si>
  <si>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</si>
  <si>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</si>
  <si>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</si>
  <si>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</si>
  <si>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</si>
  <si>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</si>
  <si>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</si>
  <si>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</si>
  <si>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</si>
  <si>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</si>
  <si>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</si>
  <si>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</si>
  <si>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</si>
  <si>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</si>
  <si>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</si>
  <si>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</si>
  <si>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</si>
  <si>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</si>
  <si>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</si>
  <si>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</si>
  <si>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</si>
  <si>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</si>
  <si>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</si>
  <si>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</si>
  <si>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</si>
  <si>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</si>
  <si>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</si>
  <si>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</si>
  <si>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</si>
  <si>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</si>
  <si>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</si>
  <si>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</si>
  <si>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</si>
  <si>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</si>
  <si>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</si>
  <si>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</si>
  <si>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</si>
  <si>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</si>
  <si>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</si>
  <si>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</si>
  <si>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</si>
  <si>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</si>
  <si>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</si>
  <si>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</si>
  <si>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</si>
  <si>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</si>
  <si>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</si>
  <si>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</si>
  <si>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</si>
  <si>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</si>
  <si>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</si>
  <si>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</si>
  <si>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</si>
  <si>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</si>
  <si>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</si>
  <si>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</si>
  <si>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</si>
  <si>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</si>
  <si>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</si>
  <si>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</si>
  <si>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</si>
  <si>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</si>
  <si>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</si>
  <si>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</si>
  <si>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</si>
  <si>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</si>
  <si>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</si>
  <si>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</si>
  <si>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</si>
  <si>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</si>
  <si>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</si>
  <si>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</si>
  <si>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</si>
  <si>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</si>
  <si>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</si>
  <si>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</si>
  <si>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</si>
  <si>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</si>
  <si>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</si>
  <si>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</si>
  <si>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</si>
  <si>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</si>
  <si>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</si>
  <si>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</si>
  <si>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</si>
  <si>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</si>
  <si>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</si>
  <si>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</si>
  <si>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</si>
  <si>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</si>
  <si>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</si>
  <si>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</si>
  <si>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</si>
  <si>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</si>
  <si>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</si>
  <si>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</si>
  <si>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</si>
  <si>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</si>
  <si>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</si>
  <si>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</si>
  <si>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</si>
  <si>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</si>
  <si>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</si>
  <si>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</si>
  <si>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</si>
  <si>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</si>
  <si>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</si>
  <si>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</si>
  <si>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</si>
  <si>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</si>
  <si>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</si>
  <si>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</si>
  <si>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</si>
  <si>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</si>
  <si>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</si>
  <si>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</si>
  <si>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</si>
  <si>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</si>
  <si>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</si>
  <si>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</si>
  <si>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</si>
  <si>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</si>
  <si>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</si>
  <si>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</si>
  <si>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</si>
  <si>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</si>
  <si>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</si>
  <si>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</si>
  <si>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</si>
  <si>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</si>
  <si>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</si>
  <si>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</si>
  <si>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</si>
  <si>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</si>
  <si>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</si>
  <si>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</si>
  <si>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</si>
  <si>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</si>
  <si>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</si>
  <si>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</si>
  <si>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</si>
  <si>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</si>
  <si>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</si>
  <si>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</si>
  <si>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</si>
  <si>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</si>
  <si>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</si>
  <si>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</si>
  <si>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</si>
  <si>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</si>
  <si>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</si>
  <si>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</si>
  <si>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</si>
  <si>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</si>
  <si>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</si>
  <si>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</si>
  <si>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</si>
  <si>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</si>
  <si>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</si>
  <si>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</si>
  <si>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</si>
  <si>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</si>
  <si>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</si>
  <si>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</si>
  <si>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</si>
  <si>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</si>
  <si>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</si>
  <si>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</si>
  <si>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</si>
  <si>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</si>
  <si>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</si>
  <si>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</si>
  <si>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</si>
  <si>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</si>
  <si>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</si>
  <si>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</si>
  <si>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</si>
  <si>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</si>
  <si>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</si>
  <si>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</si>
  <si>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</si>
  <si>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</si>
  <si>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</si>
  <si>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</si>
  <si>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</si>
  <si>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</si>
  <si>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</si>
  <si>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</si>
  <si>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</si>
  <si>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</si>
  <si>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</si>
  <si>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</si>
  <si>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</si>
  <si>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</si>
  <si>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</si>
  <si>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</si>
  <si>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</si>
  <si>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</si>
  <si>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</si>
  <si>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</si>
  <si>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</si>
  <si>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</si>
  <si>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</si>
  <si>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</si>
  <si>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</si>
  <si>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</si>
  <si>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</si>
  <si>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</si>
  <si>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</si>
  <si>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</si>
  <si>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</si>
  <si>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</si>
  <si>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</si>
  <si>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</si>
  <si>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</si>
  <si>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</si>
  <si>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</si>
  <si>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</si>
  <si>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</si>
  <si>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</si>
  <si>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</si>
  <si>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</si>
  <si>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</si>
  <si>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</si>
  <si>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</si>
  <si>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</si>
  <si>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</si>
  <si>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</si>
  <si>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</si>
  <si>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</si>
  <si>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</si>
  <si>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</si>
  <si>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</si>
  <si>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</si>
  <si>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</si>
  <si>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</si>
  <si>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</si>
  <si>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</si>
  <si>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</si>
  <si>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</si>
  <si>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</si>
  <si>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</si>
  <si>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</si>
  <si>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</si>
  <si>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</si>
  <si>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</si>
  <si>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</si>
  <si>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</si>
  <si>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</si>
  <si>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</si>
  <si>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</si>
  <si>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</si>
  <si>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</si>
  <si>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</si>
  <si>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</si>
  <si>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</si>
  <si>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</si>
  <si>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</si>
  <si>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</si>
  <si>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</si>
  <si>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</si>
  <si>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</si>
  <si>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</si>
  <si>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</si>
  <si>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</si>
  <si>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</si>
  <si>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</si>
  <si>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</si>
  <si>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</si>
  <si>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</si>
  <si>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</si>
  <si>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</si>
  <si>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</si>
  <si>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</si>
  <si>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</si>
  <si>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</si>
  <si>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</si>
  <si>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</si>
  <si>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</si>
  <si>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</si>
  <si>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</si>
  <si>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</si>
  <si>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</si>
  <si>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</si>
  <si>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</si>
  <si>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</si>
  <si>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</si>
  <si>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</si>
  <si>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</si>
  <si>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</si>
  <si>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</si>
  <si>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</si>
  <si>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</si>
  <si>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</si>
  <si>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</si>
  <si>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</si>
  <si>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</si>
  <si>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</si>
  <si>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</si>
  <si>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</si>
  <si>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</si>
  <si>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</si>
  <si>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</si>
  <si>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</si>
  <si>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</si>
  <si>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</si>
  <si>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</si>
  <si>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</si>
  <si>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</si>
  <si>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</si>
  <si>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</si>
  <si>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</si>
  <si>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</si>
  <si>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</si>
  <si>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</si>
  <si>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</si>
  <si>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</si>
  <si>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</si>
  <si>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</si>
  <si>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</si>
  <si>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</si>
  <si>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</si>
  <si>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</si>
  <si>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</si>
  <si>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</si>
  <si>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</si>
  <si>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</si>
  <si>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</si>
  <si>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</si>
  <si>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</si>
  <si>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</si>
  <si>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</si>
  <si>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</si>
  <si>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</si>
  <si>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</si>
  <si>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</si>
  <si>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</si>
  <si>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</si>
  <si>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</si>
  <si>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</si>
  <si>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</si>
  <si>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</si>
  <si>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</si>
  <si>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</si>
  <si>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</si>
  <si>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</si>
  <si>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</si>
  <si>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</si>
  <si>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</si>
  <si>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</si>
  <si>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</si>
  <si>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</si>
  <si>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</si>
  <si>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</si>
  <si>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</si>
  <si>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</si>
  <si>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</si>
  <si>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</si>
  <si>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</si>
  <si>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</si>
  <si>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</si>
  <si>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</si>
  <si>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</si>
  <si>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</si>
  <si>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</si>
  <si>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</si>
  <si>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</si>
  <si>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</si>
  <si>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</si>
  <si>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</si>
  <si>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</si>
  <si>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</si>
  <si>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</si>
  <si>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</si>
  <si>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</si>
  <si>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</si>
  <si>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</si>
  <si>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</si>
  <si>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</si>
  <si>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</si>
  <si>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</si>
  <si>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</si>
  <si>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</si>
  <si>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</si>
  <si>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</si>
  <si>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</si>
  <si>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</si>
  <si>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</si>
  <si>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</si>
  <si>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</si>
  <si>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</si>
  <si>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</si>
  <si>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</si>
  <si>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</si>
  <si>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</si>
  <si>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</si>
  <si>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</si>
  <si>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</si>
  <si>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</si>
  <si>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</si>
  <si>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</si>
  <si>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</si>
  <si>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</si>
  <si>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</si>
  <si>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</si>
  <si>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</si>
  <si>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</si>
  <si>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</si>
  <si>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</si>
  <si>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</si>
  <si>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</si>
  <si>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</si>
  <si>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</si>
  <si>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</si>
  <si>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</si>
  <si>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</si>
  <si>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</si>
  <si>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</si>
  <si>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</si>
  <si>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</si>
  <si>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</si>
  <si>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</si>
  <si>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</si>
  <si>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</si>
  <si>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</si>
  <si>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</si>
  <si>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</si>
  <si>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</si>
  <si>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</si>
  <si>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</si>
  <si>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</si>
  <si>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</si>
  <si>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</si>
  <si>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</si>
  <si>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</si>
  <si>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</si>
  <si>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</si>
  <si>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</si>
  <si>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</si>
  <si>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</si>
  <si>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</si>
  <si>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</si>
  <si>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</si>
  <si>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</si>
  <si>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</si>
  <si>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</si>
  <si>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</si>
  <si>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</si>
  <si>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</si>
  <si>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</si>
  <si>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</si>
  <si>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</si>
  <si>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</si>
  <si>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</si>
  <si>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</si>
  <si>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</si>
  <si>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</si>
  <si>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</si>
  <si>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</si>
  <si>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</si>
  <si>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</si>
  <si>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</si>
  <si>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</si>
  <si>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</si>
  <si>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</si>
  <si>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</si>
  <si>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</si>
  <si>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</si>
  <si>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</si>
  <si>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</si>
  <si>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</si>
  <si>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</si>
  <si>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</si>
  <si>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</si>
  <si>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</si>
  <si>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</si>
  <si>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</si>
  <si>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</si>
  <si>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</si>
  <si>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</si>
  <si>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</si>
  <si>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</si>
  <si>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</si>
  <si>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</si>
  <si>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</si>
  <si>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</si>
  <si>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</si>
  <si>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</si>
  <si>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</si>
  <si>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</si>
  <si>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</si>
  <si>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</si>
  <si>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</si>
  <si>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</si>
  <si>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</si>
  <si>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</si>
  <si>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</si>
  <si>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</si>
  <si>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</si>
  <si>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</si>
  <si>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</si>
  <si>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</si>
  <si>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</si>
  <si>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</si>
  <si>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</si>
  <si>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</si>
  <si>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</si>
  <si>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</si>
  <si>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</si>
  <si>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</si>
  <si>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</si>
  <si>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</si>
  <si>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</si>
  <si>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</si>
  <si>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</si>
  <si>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</si>
  <si>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</si>
  <si>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</si>
  <si>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</si>
  <si>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</si>
  <si>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</si>
  <si>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</si>
  <si>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</si>
  <si>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</si>
  <si>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</si>
  <si>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</si>
  <si>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</si>
  <si>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</si>
  <si>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</si>
  <si>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</si>
  <si>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</si>
  <si>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</si>
  <si>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</si>
  <si>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</si>
  <si>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</si>
  <si>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</si>
  <si>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</si>
  <si>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</si>
  <si>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</si>
  <si>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</si>
  <si>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</si>
  <si>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</si>
  <si>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</si>
  <si>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</si>
  <si>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</si>
  <si>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</si>
  <si>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</si>
  <si>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</si>
  <si>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</si>
  <si>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</si>
  <si>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</si>
  <si>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</si>
  <si>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</si>
  <si>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</si>
  <si>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</si>
  <si>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</si>
  <si>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</si>
  <si>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</si>
  <si>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</si>
  <si>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</si>
  <si>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</si>
  <si>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</si>
  <si>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</si>
  <si>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</si>
  <si>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</si>
  <si>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</si>
  <si>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</si>
  <si>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</si>
  <si>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</si>
  <si>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</si>
  <si>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</si>
  <si>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</si>
  <si>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</si>
  <si>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</si>
  <si>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</si>
  <si>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</si>
  <si>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</si>
  <si>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</si>
  <si>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</si>
  <si>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</si>
  <si>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</si>
  <si>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</si>
  <si>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</si>
  <si>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</si>
  <si>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</si>
  <si>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</si>
  <si>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</si>
  <si>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</si>
  <si>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</si>
  <si>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</si>
  <si>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</si>
  <si>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</si>
  <si>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</si>
  <si>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</si>
  <si>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</si>
  <si>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</si>
  <si>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</si>
  <si>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</si>
  <si>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</si>
  <si>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</si>
  <si>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</si>
  <si>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</si>
  <si>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</si>
  <si>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</si>
  <si>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</si>
  <si>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</si>
  <si>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</si>
  <si>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</si>
  <si>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</si>
  <si>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</si>
  <si>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</si>
  <si>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</si>
  <si>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</si>
  <si>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</si>
  <si>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</si>
  <si>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</si>
  <si>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</si>
  <si>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</si>
  <si>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</si>
  <si>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</si>
  <si>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</si>
  <si>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</si>
  <si>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</si>
  <si>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</si>
  <si>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</si>
  <si>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</si>
  <si>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</si>
  <si>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</si>
  <si>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</si>
  <si>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</si>
  <si>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</si>
  <si>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</si>
  <si>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</si>
  <si>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</si>
  <si>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</si>
  <si>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</si>
  <si>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</si>
  <si>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</si>
  <si>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</si>
  <si>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</si>
  <si>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</si>
  <si>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</si>
  <si>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</si>
  <si>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</si>
  <si>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</si>
  <si>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</si>
  <si>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</si>
  <si>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</si>
  <si>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</si>
  <si>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</si>
  <si>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</si>
  <si>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</si>
  <si>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</si>
  <si>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</si>
  <si>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</si>
  <si>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</si>
  <si>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</si>
  <si>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</si>
  <si>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</si>
  <si>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</si>
  <si>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</si>
  <si>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</si>
  <si>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</si>
  <si>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</si>
  <si>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</si>
  <si>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</si>
  <si>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</si>
  <si>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</si>
  <si>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</si>
  <si>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</si>
  <si>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</si>
  <si>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</si>
  <si>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</si>
  <si>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</si>
  <si>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</si>
  <si>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</si>
  <si>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</si>
  <si>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</si>
  <si>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</si>
  <si>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</si>
  <si>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</si>
  <si>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</si>
  <si>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</si>
  <si>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</si>
  <si>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</si>
  <si>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</si>
  <si>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</si>
  <si>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</si>
  <si>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</si>
  <si>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</si>
  <si>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</si>
  <si>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</si>
  <si>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</si>
  <si>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</si>
  <si>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</si>
  <si>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</si>
  <si>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</si>
  <si>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</si>
  <si>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</si>
  <si>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</si>
  <si>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</si>
  <si>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</si>
  <si>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</si>
  <si>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</si>
  <si>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</si>
  <si>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</si>
  <si>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</si>
  <si>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</si>
  <si>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</si>
  <si>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</si>
  <si>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</si>
  <si>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</si>
  <si>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</si>
  <si>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</si>
  <si>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</si>
  <si>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</si>
  <si>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</si>
  <si>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</si>
  <si>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</si>
  <si>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</si>
  <si>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</si>
  <si>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</si>
  <si>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</si>
  <si>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</si>
  <si>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</si>
  <si>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</si>
  <si>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</si>
  <si>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</si>
  <si>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</si>
  <si>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</si>
  <si>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</si>
  <si>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</si>
  <si>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</si>
  <si>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</si>
  <si>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</si>
  <si>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</si>
  <si>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</si>
  <si>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</si>
  <si>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</si>
  <si>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</si>
  <si>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</si>
  <si>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</si>
  <si>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</si>
  <si>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</si>
  <si>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</si>
  <si>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</si>
  <si>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</si>
  <si>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</si>
  <si>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</si>
  <si>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</si>
  <si>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</si>
  <si>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</si>
  <si>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</si>
  <si>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</si>
  <si>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</si>
  <si>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</si>
  <si>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</si>
  <si>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</si>
  <si>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</si>
  <si>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</si>
  <si>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</si>
  <si>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</si>
  <si>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</si>
  <si>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</si>
  <si>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</si>
  <si>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</si>
  <si>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</si>
  <si>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</si>
  <si>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</si>
  <si>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</si>
  <si>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</si>
  <si>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</si>
  <si>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</si>
  <si>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</si>
  <si>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</si>
  <si>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</si>
  <si>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</si>
  <si>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</si>
  <si>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</si>
  <si>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</si>
  <si>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</si>
  <si>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</si>
  <si>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</si>
  <si>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</si>
  <si>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</si>
  <si>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</si>
  <si>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</si>
  <si>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</si>
  <si>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</si>
  <si>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</si>
  <si>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</si>
  <si>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</si>
  <si>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</si>
  <si>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</si>
  <si>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</si>
  <si>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</si>
  <si>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</si>
  <si>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</si>
  <si>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</si>
  <si>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</si>
  <si>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</si>
  <si>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</si>
  <si>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</si>
  <si>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</si>
  <si>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</si>
  <si>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</si>
  <si>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</si>
  <si>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</si>
  <si>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</si>
  <si>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</si>
  <si>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</si>
  <si>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</si>
  <si>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</si>
  <si>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</si>
  <si>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</si>
  <si>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</si>
  <si>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</si>
  <si>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</si>
  <si>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</si>
  <si>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</si>
  <si>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</si>
  <si>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</si>
  <si>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</si>
  <si>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</si>
  <si>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</si>
  <si>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</si>
  <si>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</si>
  <si>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</si>
  <si>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</si>
  <si>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</si>
  <si>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</si>
  <si>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</si>
  <si>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</si>
  <si>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</si>
  <si>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</si>
  <si>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</si>
  <si>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</si>
  <si>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</si>
  <si>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</si>
  <si>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</si>
  <si>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</si>
  <si>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</si>
  <si>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</si>
  <si>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</si>
  <si>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</si>
  <si>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</si>
  <si>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</si>
  <si>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</si>
  <si>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</si>
  <si>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</si>
  <si>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</si>
  <si>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</si>
  <si>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</si>
  <si>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</si>
  <si>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</si>
  <si>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</si>
  <si>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</si>
  <si>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</si>
  <si>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</si>
  <si>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</si>
  <si>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</si>
  <si>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</si>
  <si>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</si>
  <si>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</si>
  <si>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</si>
  <si>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</si>
  <si>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</si>
  <si>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</si>
  <si>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</si>
  <si>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</si>
  <si>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</si>
  <si>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</si>
  <si>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</si>
  <si>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</si>
  <si>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</si>
  <si>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</si>
  <si>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</si>
  <si>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</si>
  <si>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</si>
  <si>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</si>
  <si>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</si>
  <si>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</si>
  <si>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</si>
  <si>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</si>
  <si>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</si>
  <si>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</si>
  <si>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</si>
  <si>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</si>
  <si>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</si>
  <si>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</si>
  <si>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</si>
  <si>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</si>
  <si>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</si>
  <si>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</si>
  <si>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</si>
  <si>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</si>
  <si>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</si>
  <si>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</si>
  <si>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</si>
  <si>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</si>
  <si>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</si>
  <si>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</si>
  <si>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</si>
  <si>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</si>
  <si>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</si>
  <si>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</si>
  <si>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</si>
  <si>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</si>
  <si>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</si>
  <si>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</si>
  <si>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</si>
  <si>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</si>
  <si>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</si>
  <si>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</si>
  <si>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</si>
  <si>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</si>
  <si>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</si>
  <si>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</si>
  <si>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</si>
  <si>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</si>
  <si>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</si>
  <si>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</si>
  <si>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</si>
  <si>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</si>
  <si>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</si>
  <si>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</si>
  <si>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</si>
  <si>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</si>
  <si>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</si>
  <si>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</si>
  <si>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</si>
  <si>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</si>
  <si>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</si>
  <si>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</si>
  <si>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</si>
  <si>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</si>
  <si>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</si>
  <si>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</si>
  <si>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</si>
  <si>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</si>
  <si>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</si>
  <si>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</si>
  <si>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</si>
  <si>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</si>
  <si>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</si>
  <si>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</si>
  <si>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</si>
  <si>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</si>
  <si>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</si>
  <si>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</si>
  <si>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</si>
  <si>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</si>
  <si>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</si>
  <si>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</si>
  <si>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</si>
  <si>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</si>
  <si>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</si>
  <si>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</si>
  <si>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</si>
  <si>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</si>
  <si>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</si>
  <si>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</si>
  <si>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</si>
  <si>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</si>
  <si>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</si>
  <si>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</si>
  <si>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</si>
  <si>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</si>
  <si>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</si>
  <si>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</si>
  <si>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</si>
  <si>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</si>
  <si>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</si>
  <si>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</si>
  <si>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</si>
  <si>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</si>
  <si>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</si>
  <si>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</si>
  <si>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</si>
  <si>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</si>
  <si>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</si>
  <si>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</si>
  <si>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</si>
  <si>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</si>
  <si>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</si>
  <si>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</si>
  <si>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</si>
  <si>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</si>
  <si>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</si>
  <si>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</si>
  <si>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</si>
  <si>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</si>
  <si>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</si>
  <si>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</si>
  <si>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</si>
  <si>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</si>
  <si>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</si>
  <si>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</si>
  <si>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</si>
  <si>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</si>
  <si>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</si>
  <si>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</si>
  <si>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</si>
  <si>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</si>
  <si>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</si>
  <si>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</si>
  <si>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</si>
  <si>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</si>
  <si>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</si>
  <si>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</si>
  <si>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</si>
  <si>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</si>
  <si>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</si>
  <si>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</si>
  <si>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</si>
  <si>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</si>
  <si>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</si>
  <si>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</si>
  <si>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</si>
  <si>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</si>
  <si>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</si>
  <si>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</si>
  <si>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</si>
  <si>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</si>
  <si>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</si>
  <si>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</si>
  <si>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</si>
  <si>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</si>
  <si>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</si>
  <si>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</si>
  <si>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</si>
  <si>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</si>
  <si>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</si>
  <si>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</si>
  <si>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</si>
  <si>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</si>
  <si>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</si>
  <si>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</si>
  <si>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</si>
  <si>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</si>
  <si>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</si>
  <si>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</si>
  <si>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</si>
  <si>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</si>
  <si>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</si>
  <si>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</si>
  <si>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</si>
  <si>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</si>
  <si>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</si>
  <si>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</si>
  <si>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</si>
  <si>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</si>
  <si>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</si>
  <si>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</si>
  <si>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</si>
  <si>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</si>
  <si>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</si>
  <si>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</si>
  <si>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</si>
  <si>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</si>
  <si>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</si>
  <si>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</si>
  <si>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</si>
  <si>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</si>
  <si>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</si>
  <si>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</si>
  <si>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</si>
  <si>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</si>
  <si>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</si>
  <si>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</si>
  <si>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</si>
  <si>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</si>
  <si>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</si>
  <si>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</si>
  <si>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</si>
  <si>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</si>
  <si>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</si>
  <si>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</si>
  <si>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</si>
  <si>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</si>
  <si>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</si>
  <si>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</si>
  <si>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</si>
  <si>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</si>
  <si>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</si>
  <si>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</si>
  <si>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</si>
  <si>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</si>
  <si>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</si>
  <si>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</si>
  <si>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</si>
  <si>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</si>
  <si>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</si>
  <si>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</si>
  <si>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</si>
  <si>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</si>
  <si>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</si>
  <si>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</si>
  <si>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</si>
  <si>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</si>
  <si>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</si>
  <si>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</si>
  <si>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</si>
  <si>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</si>
  <si>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</si>
  <si>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</si>
  <si>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</si>
  <si>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</si>
  <si>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</si>
  <si>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</si>
  <si>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</si>
  <si>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</si>
  <si>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</si>
  <si>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</si>
  <si>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</si>
  <si>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</si>
  <si>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</si>
  <si>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</si>
  <si>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</si>
  <si>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</si>
  <si>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</si>
  <si>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</si>
  <si>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</si>
  <si>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</si>
  <si>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</si>
  <si>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</si>
  <si>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</si>
  <si>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</si>
  <si>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</si>
  <si>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</si>
  <si>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</si>
  <si>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</si>
  <si>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</si>
  <si>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</si>
  <si>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</si>
  <si>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</si>
  <si>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</si>
  <si>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</si>
  <si>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</si>
  <si>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</si>
  <si>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</si>
  <si>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</si>
  <si>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</si>
  <si>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</si>
  <si>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</si>
  <si>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</si>
  <si>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</si>
  <si>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</si>
  <si>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</si>
  <si>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</si>
  <si>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</si>
  <si>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</si>
  <si>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</si>
  <si>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</si>
  <si>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</si>
  <si>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</si>
  <si>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</si>
  <si>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</si>
  <si>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</si>
  <si>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</si>
  <si>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</si>
  <si>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</si>
  <si>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</si>
  <si>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</si>
  <si>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</si>
  <si>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</si>
  <si>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</si>
  <si>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</si>
  <si>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</si>
  <si>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</si>
  <si>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</si>
  <si>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</si>
  <si>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</si>
  <si>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</si>
  <si>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</si>
  <si>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</si>
  <si>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</si>
  <si>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</si>
  <si>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</si>
  <si>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</si>
  <si>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</si>
  <si>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</si>
  <si>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</si>
  <si>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</si>
  <si>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</si>
  <si>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</si>
  <si>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</si>
  <si>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</si>
  <si>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</si>
  <si>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</si>
  <si>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</si>
  <si>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</si>
  <si>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</si>
  <si>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</si>
  <si>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</si>
  <si>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</si>
  <si>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</si>
  <si>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</si>
  <si>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</si>
  <si>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</si>
  <si>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</si>
  <si>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</si>
  <si>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</si>
  <si>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</si>
  <si>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</si>
  <si>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</si>
  <si>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</si>
  <si>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</si>
  <si>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</si>
  <si>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</si>
  <si>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</si>
  <si>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</si>
  <si>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</si>
  <si>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</si>
  <si>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</si>
  <si>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</si>
  <si>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</si>
  <si>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</si>
  <si>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</si>
  <si>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</si>
  <si>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</si>
  <si>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</si>
  <si>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</si>
  <si>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</si>
  <si>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</si>
  <si>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</si>
  <si>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</si>
  <si>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</si>
  <si>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</si>
  <si>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</si>
  <si>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</si>
  <si>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</si>
  <si>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</si>
  <si>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</si>
  <si>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</si>
  <si>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</si>
  <si>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</si>
  <si>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</si>
  <si>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</si>
  <si>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</si>
  <si>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</si>
  <si>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</si>
  <si>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</si>
  <si>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</si>
  <si>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</si>
  <si>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</si>
  <si>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</si>
  <si>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</si>
  <si>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</si>
  <si>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</si>
  <si>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</si>
  <si>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</si>
  <si>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</si>
  <si>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</si>
  <si>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</si>
  <si>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</si>
  <si>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</si>
  <si>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</si>
  <si>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</si>
  <si>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</si>
  <si>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</si>
  <si>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</si>
  <si>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</si>
  <si>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</si>
  <si>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</si>
  <si>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</si>
  <si>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</si>
  <si>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</si>
  <si>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</si>
  <si>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</si>
  <si>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</si>
  <si>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</si>
  <si>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</si>
  <si>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</si>
  <si>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</si>
  <si>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</si>
  <si>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</si>
  <si>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</si>
  <si>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</si>
  <si>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</si>
  <si>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</si>
  <si>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</si>
  <si>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</si>
  <si>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</si>
  <si>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</si>
  <si>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</si>
  <si>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</si>
  <si>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</si>
  <si>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</si>
  <si>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</si>
  <si>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</si>
  <si>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</si>
  <si>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</si>
  <si>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</si>
  <si>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</si>
  <si>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</si>
  <si>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</si>
  <si>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</si>
  <si>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</si>
  <si>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</si>
  <si>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</si>
  <si>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</si>
  <si>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</si>
  <si>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</si>
  <si>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</si>
  <si>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</si>
  <si>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</si>
  <si>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</si>
  <si>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</si>
  <si>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</si>
  <si>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</si>
  <si>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</si>
  <si>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</si>
  <si>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</si>
  <si>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</si>
  <si>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</si>
  <si>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</si>
  <si>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</si>
  <si>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</si>
  <si>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</si>
  <si>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</si>
  <si>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</si>
  <si>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</si>
  <si>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</si>
  <si>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</si>
  <si>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</si>
  <si>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</si>
  <si>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</si>
  <si>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</si>
  <si>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</si>
  <si>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</si>
  <si>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</si>
  <si>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</si>
  <si>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</si>
  <si>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</si>
  <si>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</si>
  <si>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</si>
  <si>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</si>
  <si>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</si>
  <si>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</si>
  <si>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</si>
  <si>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</si>
  <si>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</si>
  <si>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</si>
  <si>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</si>
  <si>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</si>
  <si>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</si>
  <si>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</si>
  <si>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</si>
  <si>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</si>
  <si>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</si>
  <si>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</si>
  <si>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</si>
  <si>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</si>
  <si>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</si>
  <si>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</si>
  <si>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</si>
  <si>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</si>
  <si>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</si>
  <si>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</si>
  <si>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</si>
  <si>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</si>
  <si>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</si>
  <si>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</si>
  <si>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</si>
  <si>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</si>
  <si>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</si>
  <si>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</si>
  <si>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</si>
  <si>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</si>
  <si>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</si>
  <si>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</si>
  <si>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</si>
  <si>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</si>
  <si>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</si>
  <si>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</si>
  <si>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</si>
  <si>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</si>
  <si>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</si>
  <si>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</si>
  <si>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</si>
  <si>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</si>
  <si>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</si>
  <si>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</si>
  <si>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</si>
  <si>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</si>
  <si>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</si>
  <si>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</si>
  <si>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</si>
  <si>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</si>
  <si>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</si>
  <si>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</si>
  <si>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</si>
  <si>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</si>
  <si>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</si>
  <si>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</si>
  <si>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</si>
  <si>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</si>
  <si>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</si>
  <si>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</si>
  <si>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</si>
  <si>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</si>
  <si>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</si>
  <si>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</si>
  <si>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</si>
  <si>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</si>
  <si>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</si>
  <si>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</si>
  <si>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</si>
  <si>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</si>
  <si>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</si>
  <si>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</si>
  <si>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</si>
  <si>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</si>
  <si>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</si>
  <si>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</si>
  <si>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</si>
  <si>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</si>
  <si>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</si>
  <si>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</si>
  <si>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</si>
  <si>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</si>
  <si>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</si>
  <si>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</si>
  <si>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</si>
  <si>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</si>
  <si>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</si>
  <si>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</si>
  <si>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</si>
  <si>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</si>
  <si>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</si>
  <si>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</si>
  <si>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</si>
  <si>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</si>
  <si>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</si>
  <si>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</si>
  <si>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</si>
  <si>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</si>
  <si>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</si>
  <si>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</si>
  <si>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</si>
  <si>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</si>
  <si>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</si>
  <si>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</si>
  <si>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</si>
  <si>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</si>
  <si>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</si>
  <si>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</si>
  <si>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</si>
  <si>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</si>
  <si>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</si>
  <si>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</si>
  <si>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</si>
  <si>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</si>
  <si>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</si>
  <si>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</si>
  <si>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</si>
  <si>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</si>
  <si>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</si>
  <si>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</si>
  <si>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</si>
  <si>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</si>
  <si>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</si>
  <si>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</si>
  <si>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</si>
  <si>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</si>
  <si>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</si>
  <si>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</si>
  <si>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</si>
  <si>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</si>
  <si>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</si>
  <si>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</si>
  <si>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</si>
  <si>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</si>
  <si>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</si>
  <si>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</si>
  <si>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</si>
  <si>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</si>
  <si>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</si>
  <si>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</si>
  <si>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</si>
  <si>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</si>
  <si>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</si>
  <si>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</si>
  <si>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</si>
  <si>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</si>
  <si>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</si>
  <si>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</si>
  <si>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</si>
  <si>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</si>
  <si>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</si>
  <si>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</si>
  <si>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</si>
  <si>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</si>
  <si>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</si>
  <si>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</si>
  <si>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</si>
  <si>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</si>
  <si>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</si>
  <si>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</si>
  <si>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</si>
  <si>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</si>
  <si>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</si>
  <si>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</si>
  <si>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</si>
  <si>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</si>
  <si>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</si>
  <si>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</si>
  <si>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</si>
  <si>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</si>
  <si>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</si>
  <si>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</si>
  <si>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</si>
  <si>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</si>
  <si>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</si>
  <si>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</si>
  <si>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</si>
  <si>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</si>
  <si>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</si>
  <si>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</si>
  <si>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</si>
  <si>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</si>
  <si>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</si>
  <si>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</si>
  <si>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</si>
  <si>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</si>
  <si>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</si>
  <si>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</si>
  <si>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</si>
  <si>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</si>
  <si>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</si>
  <si>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</si>
  <si>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</si>
  <si>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</si>
  <si>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</si>
  <si>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</si>
  <si>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</si>
  <si>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</si>
  <si>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</si>
  <si>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</si>
  <si>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</si>
  <si>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</si>
  <si>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</si>
  <si>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</si>
  <si>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</si>
  <si>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</si>
  <si>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</si>
  <si>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</si>
  <si>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</si>
  <si>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</si>
  <si>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</si>
  <si>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</si>
  <si>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</si>
  <si>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</si>
  <si>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</si>
  <si>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</si>
  <si>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</si>
  <si>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</si>
  <si>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</si>
  <si>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</si>
  <si>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</si>
  <si>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</si>
  <si>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</si>
  <si>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</si>
  <si>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</si>
  <si>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</si>
  <si>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</si>
  <si>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</si>
  <si>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</si>
  <si>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</si>
  <si>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</si>
  <si>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</si>
  <si>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</si>
  <si>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</si>
  <si>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</si>
  <si>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</si>
  <si>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</si>
  <si>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</si>
  <si>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</si>
  <si>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</si>
  <si>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</si>
  <si>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</si>
  <si>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</si>
  <si>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</si>
  <si>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</si>
  <si>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</si>
  <si>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</si>
  <si>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</si>
  <si>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</si>
  <si>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</si>
  <si>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</si>
  <si>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</si>
  <si>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</si>
  <si>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</si>
  <si>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</si>
  <si>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</si>
  <si>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</si>
  <si>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</si>
  <si>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</si>
  <si>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</si>
  <si>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</si>
  <si>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</si>
  <si>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</si>
  <si>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</si>
  <si>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</si>
  <si>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</si>
  <si>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</si>
  <si>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</si>
  <si>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</si>
  <si>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</si>
  <si>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</si>
  <si>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</si>
  <si>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</si>
  <si>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</si>
  <si>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</si>
  <si>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</si>
  <si>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</si>
  <si>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</si>
  <si>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</si>
  <si>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</si>
  <si>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</si>
  <si>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</si>
  <si>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</si>
  <si>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</si>
  <si>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</si>
  <si>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</si>
  <si>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</si>
  <si>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</si>
  <si>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</si>
  <si>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</si>
  <si>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</si>
  <si>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</si>
  <si>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</si>
  <si>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</si>
  <si>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</si>
  <si>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</si>
  <si>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</si>
  <si>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</si>
  <si>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</si>
  <si>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</si>
  <si>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</si>
  <si>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</si>
  <si>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</si>
  <si>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</si>
  <si>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</si>
  <si>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</si>
  <si>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</si>
  <si>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</si>
  <si>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</si>
  <si>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</si>
  <si>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</si>
  <si>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</si>
  <si>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</si>
  <si>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</si>
  <si>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</si>
  <si>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</si>
  <si>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</si>
  <si>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</si>
  <si>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</si>
  <si>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</si>
  <si>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</si>
  <si>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</si>
  <si>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</si>
  <si>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</si>
  <si>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</si>
  <si>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</si>
  <si>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</si>
  <si>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</si>
  <si>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</si>
  <si>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</si>
  <si>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</si>
  <si>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</si>
  <si>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</si>
  <si>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</si>
  <si>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</si>
  <si>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</si>
  <si>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</si>
  <si>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</si>
  <si>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</si>
  <si>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</si>
  <si>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</si>
  <si>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</si>
  <si>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</si>
  <si>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</si>
  <si>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</si>
  <si>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</si>
  <si>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</si>
  <si>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</si>
  <si>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</si>
  <si>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</si>
  <si>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</si>
  <si>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</si>
  <si>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</si>
  <si>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</si>
  <si>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</si>
  <si>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</si>
  <si>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</si>
  <si>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</si>
  <si>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</si>
  <si>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</si>
  <si>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</si>
  <si>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</si>
  <si>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</si>
  <si>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</si>
  <si>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</si>
  <si>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</si>
  <si>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</si>
  <si>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</si>
  <si>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</si>
  <si>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</si>
  <si>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</si>
  <si>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</si>
  <si>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</si>
  <si>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</si>
  <si>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</si>
  <si>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</si>
  <si>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</si>
  <si>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</si>
  <si>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</si>
  <si>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</si>
  <si>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</si>
  <si>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</si>
  <si>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</si>
  <si>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</si>
  <si>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</si>
  <si>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</si>
  <si>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</si>
  <si>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</si>
  <si>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</si>
  <si>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</si>
  <si>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</si>
  <si>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</si>
  <si>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</si>
  <si>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</si>
  <si>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</si>
  <si>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</si>
  <si>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</si>
  <si>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</si>
  <si>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</si>
  <si>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</si>
  <si>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</si>
  <si>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</si>
  <si>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</si>
  <si>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</si>
  <si>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</si>
  <si>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</si>
  <si>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</si>
  <si>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</si>
  <si>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</si>
  <si>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</si>
  <si>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</si>
  <si>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</si>
  <si>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</si>
  <si>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</si>
  <si>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</si>
  <si>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</si>
  <si>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</si>
  <si>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</si>
  <si>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</si>
  <si>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</si>
  <si>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</si>
  <si>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</si>
  <si>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</si>
  <si>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</si>
  <si>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</si>
  <si>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</si>
  <si>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</si>
  <si>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</si>
  <si>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</si>
  <si>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</si>
  <si>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</si>
  <si>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</si>
  <si>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</si>
  <si>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</si>
  <si>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</si>
  <si>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</si>
  <si>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</si>
  <si>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</si>
  <si>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</si>
  <si>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</si>
  <si>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</si>
  <si>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</si>
  <si>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</si>
  <si>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</si>
  <si>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</si>
  <si>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</si>
  <si>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</si>
  <si>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</si>
  <si>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</si>
  <si>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</si>
  <si>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</si>
  <si>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</si>
  <si>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</si>
  <si>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</si>
  <si>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</si>
  <si>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</si>
  <si>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</si>
  <si>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</si>
  <si>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</si>
  <si>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</si>
  <si>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</si>
  <si>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</si>
  <si>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</si>
  <si>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</si>
  <si>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</si>
  <si>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</si>
  <si>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</si>
  <si>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</si>
  <si>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</si>
  <si>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</si>
  <si>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</si>
  <si>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</si>
  <si>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</si>
  <si>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</si>
  <si>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</si>
  <si>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</si>
  <si>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</si>
  <si>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</si>
  <si>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</si>
  <si>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</si>
  <si>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</si>
  <si>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</si>
  <si>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</si>
  <si>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</si>
  <si>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</si>
  <si>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</si>
  <si>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</si>
  <si>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</si>
  <si>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</si>
  <si>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</si>
  <si>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</si>
  <si>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</si>
  <si>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</si>
  <si>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</si>
  <si>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</si>
  <si>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</si>
  <si>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</si>
  <si>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</si>
  <si>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</si>
  <si>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</si>
  <si>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</si>
  <si>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</si>
  <si>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</si>
  <si>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</si>
  <si>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</si>
  <si>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</si>
  <si>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</si>
  <si>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</si>
  <si>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</si>
  <si>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</si>
  <si>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</si>
  <si>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</si>
  <si>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</si>
  <si>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</si>
  <si>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</si>
  <si>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</si>
  <si>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</si>
  <si>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</si>
  <si>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</si>
  <si>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</si>
  <si>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</si>
  <si>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</si>
  <si>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</si>
  <si>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</si>
  <si>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</si>
  <si>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</si>
  <si>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</si>
  <si>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</si>
  <si>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</si>
  <si>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</si>
  <si>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</si>
  <si>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</si>
  <si>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</si>
  <si>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</si>
  <si>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</si>
  <si>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</si>
  <si>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</si>
  <si>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</si>
  <si>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</si>
  <si>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</si>
  <si>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</si>
  <si>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</si>
  <si>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</si>
  <si>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</si>
  <si>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</si>
  <si>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</si>
  <si>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</si>
  <si>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</si>
  <si>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</si>
  <si>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</si>
  <si>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</si>
  <si>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</si>
  <si>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</si>
  <si>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</si>
  <si>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</si>
  <si>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</si>
  <si>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</si>
  <si>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</si>
  <si>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</si>
  <si>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</si>
  <si>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</si>
  <si>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</si>
  <si>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</si>
  <si>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</si>
  <si>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</si>
  <si>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</si>
  <si>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</si>
  <si>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</si>
  <si>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</si>
  <si>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</si>
  <si>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</si>
  <si>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</si>
  <si>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</si>
  <si>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</si>
  <si>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</si>
  <si>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</si>
  <si>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</si>
  <si>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</si>
  <si>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</si>
  <si>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</si>
  <si>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</si>
  <si>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</si>
  <si>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</si>
  <si>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</si>
  <si>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</si>
  <si>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</si>
  <si>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</si>
  <si>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</si>
  <si>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</si>
  <si>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</si>
  <si>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</si>
  <si>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</si>
  <si>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</si>
  <si>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</si>
  <si>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</si>
  <si>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</si>
  <si>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</si>
  <si>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</si>
  <si>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</si>
  <si>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</si>
  <si>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</si>
  <si>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</si>
  <si>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</si>
  <si>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</si>
  <si>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</si>
  <si>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</si>
  <si>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</si>
  <si>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</si>
  <si>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</si>
  <si>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</si>
  <si>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</si>
  <si>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</si>
  <si>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</si>
  <si>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</si>
  <si>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</si>
  <si>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</si>
  <si>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</si>
  <si>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</si>
  <si>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</si>
  <si>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</si>
  <si>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</si>
  <si>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</si>
  <si>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</si>
  <si>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</si>
  <si>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</si>
  <si>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</si>
  <si>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</si>
  <si>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</si>
  <si>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</si>
  <si>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</si>
  <si>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</si>
  <si>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</si>
  <si>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</si>
  <si>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</si>
  <si>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</si>
  <si>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</si>
  <si>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</si>
  <si>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</si>
  <si>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</si>
  <si>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</si>
  <si>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</si>
  <si>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</si>
  <si>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</si>
  <si>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</si>
  <si>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</si>
  <si>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</si>
  <si>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</si>
  <si>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</si>
  <si>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</si>
  <si>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</si>
  <si>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</si>
  <si>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</si>
  <si>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</si>
  <si>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</si>
  <si>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</si>
  <si>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</si>
  <si>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</si>
  <si>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</si>
  <si>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</si>
  <si>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</si>
  <si>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</si>
  <si>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</si>
  <si>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</si>
  <si>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</si>
  <si>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</si>
  <si>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</si>
  <si>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</si>
  <si>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</si>
  <si>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</si>
  <si>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</si>
  <si>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</si>
  <si>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</si>
  <si>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</si>
  <si>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</si>
  <si>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</si>
  <si>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</si>
  <si>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</si>
  <si>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</si>
  <si>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</si>
  <si>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</si>
  <si>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</si>
  <si>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</si>
  <si>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</si>
  <si>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</si>
  <si>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</si>
  <si>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</si>
  <si>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</si>
  <si>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</si>
  <si>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</si>
  <si>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</si>
  <si>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</si>
  <si>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</si>
  <si>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</si>
  <si>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</si>
  <si>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</si>
  <si>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</si>
  <si>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</si>
  <si>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</si>
  <si>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</si>
  <si>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</si>
  <si>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</si>
  <si>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</si>
  <si>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</si>
  <si>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</si>
  <si>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</si>
  <si>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</si>
  <si>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</si>
  <si>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</si>
  <si>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</si>
  <si>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</si>
  <si>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</si>
  <si>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</si>
  <si>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</si>
  <si>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</si>
  <si>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</si>
  <si>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</si>
  <si>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</si>
  <si>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</si>
  <si>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</si>
  <si>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</si>
  <si>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</si>
  <si>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</si>
  <si>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</si>
  <si>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</si>
  <si>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</si>
  <si>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</si>
  <si>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</si>
  <si>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</si>
  <si>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</si>
  <si>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</si>
  <si>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</si>
  <si>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</si>
  <si>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</si>
  <si>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</si>
  <si>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</si>
  <si>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</si>
  <si>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</si>
  <si>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</si>
  <si>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</si>
  <si>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</si>
  <si>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</si>
  <si>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</si>
  <si>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</si>
  <si>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</si>
  <si>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</si>
  <si>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</si>
  <si>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</si>
  <si>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</si>
  <si>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</si>
  <si>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</si>
  <si>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</si>
  <si>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</si>
  <si>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</si>
  <si>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</si>
  <si>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</si>
  <si>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</si>
  <si>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</si>
  <si>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</si>
  <si>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</si>
  <si>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</si>
  <si>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</si>
  <si>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</si>
  <si>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</si>
  <si>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</si>
  <si>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</si>
  <si>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</si>
  <si>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</si>
  <si>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</si>
  <si>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</si>
  <si>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</si>
  <si>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</si>
  <si>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</si>
  <si>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</si>
  <si>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</si>
  <si>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</si>
  <si>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</si>
  <si>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</si>
  <si>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</si>
  <si>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</si>
  <si>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</si>
  <si>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</si>
  <si>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</si>
  <si>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</si>
  <si>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</si>
  <si>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</si>
  <si>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</si>
  <si>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</si>
  <si>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</si>
  <si>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</si>
  <si>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</si>
  <si>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</si>
  <si>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</si>
  <si>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</si>
  <si>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</si>
  <si>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</si>
  <si>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</si>
  <si>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</si>
  <si>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</si>
  <si>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</si>
  <si>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</si>
  <si>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</si>
  <si>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</si>
  <si>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</si>
  <si>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</si>
  <si>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</si>
  <si>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</si>
  <si>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</si>
  <si>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</si>
  <si>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</si>
  <si>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</si>
  <si>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</si>
  <si>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</si>
  <si>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</si>
  <si>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</si>
  <si>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</si>
  <si>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</si>
  <si>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</si>
  <si>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</si>
  <si>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</si>
  <si>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</si>
  <si>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</si>
  <si>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</si>
  <si>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</si>
  <si>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</si>
  <si>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</si>
  <si>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</si>
  <si>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</si>
  <si>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</si>
  <si>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</si>
  <si>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</si>
  <si>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</si>
  <si>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</si>
  <si>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</si>
  <si>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</si>
  <si>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</si>
  <si>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</si>
  <si>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</si>
  <si>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</si>
  <si>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</si>
  <si>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</si>
  <si>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</si>
  <si>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</si>
  <si>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</si>
  <si>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</si>
  <si>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</si>
  <si>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</si>
  <si>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</si>
  <si>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</si>
  <si>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</si>
  <si>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</si>
  <si>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</si>
  <si>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</si>
  <si>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</si>
  <si>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</si>
  <si>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</si>
  <si>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</si>
  <si>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</si>
  <si>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</si>
  <si>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</si>
  <si>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</si>
  <si>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</si>
  <si>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</si>
  <si>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</si>
  <si>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</si>
  <si>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</si>
  <si>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</si>
  <si>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</si>
  <si>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</si>
  <si>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</si>
  <si>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</si>
  <si>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</si>
  <si>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</si>
  <si>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</si>
  <si>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</si>
  <si>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</si>
  <si>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</si>
  <si>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</si>
  <si>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</si>
  <si>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</si>
  <si>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</si>
  <si>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</si>
  <si>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</si>
  <si>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</si>
  <si>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</si>
  <si>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</si>
  <si>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</si>
  <si>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</si>
  <si>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</si>
  <si>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</si>
  <si>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</si>
  <si>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</si>
  <si>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</si>
  <si>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</si>
  <si>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</si>
  <si>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</si>
  <si>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</si>
  <si>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</si>
  <si>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</si>
  <si>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</si>
  <si>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</si>
  <si>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</si>
  <si>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</si>
  <si>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</si>
  <si>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</si>
  <si>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</si>
  <si>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</si>
  <si>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</si>
  <si>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</si>
  <si>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</si>
  <si>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</si>
  <si>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</si>
  <si>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</si>
  <si>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</si>
  <si>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</si>
  <si>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</si>
  <si>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</si>
  <si>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</si>
  <si>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</si>
  <si>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</si>
  <si>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</si>
  <si>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</si>
  <si>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</si>
  <si>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</si>
  <si>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</si>
  <si>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</si>
  <si>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</si>
  <si>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</si>
  <si>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</si>
  <si>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</si>
  <si>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</si>
  <si>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</si>
  <si>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</si>
  <si>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</si>
  <si>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</si>
  <si>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</si>
  <si>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</si>
  <si>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</si>
  <si>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</si>
  <si>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</si>
  <si>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</si>
  <si>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</si>
  <si>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</si>
  <si>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</si>
  <si>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</si>
  <si>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</si>
  <si>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</si>
  <si>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</si>
  <si>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</si>
  <si>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</si>
  <si>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</si>
  <si>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</si>
  <si>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</si>
  <si>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</si>
  <si>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</si>
  <si>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</si>
  <si>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</si>
  <si>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</si>
  <si>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</si>
  <si>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</si>
  <si>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</si>
  <si>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</si>
  <si>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</si>
  <si>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</si>
  <si>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</si>
  <si>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</si>
  <si>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</si>
  <si>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</si>
  <si>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</si>
  <si>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</si>
  <si>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</si>
  <si>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</si>
  <si>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</si>
  <si>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</si>
  <si>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</si>
  <si>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</si>
  <si>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</si>
  <si>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</si>
  <si>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</si>
  <si>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</si>
  <si>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</si>
  <si>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</si>
  <si>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</si>
  <si>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</si>
  <si>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</si>
  <si>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</si>
  <si>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</si>
  <si>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</si>
  <si>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</si>
  <si>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</si>
  <si>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</si>
  <si>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</si>
  <si>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</si>
  <si>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</si>
  <si>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</si>
  <si>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</si>
  <si>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</si>
  <si>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</si>
  <si>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</si>
  <si>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</si>
  <si>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</si>
  <si>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</si>
  <si>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</si>
  <si>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</si>
  <si>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</si>
  <si>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</si>
  <si>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</si>
  <si>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</si>
  <si>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</si>
  <si>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</si>
  <si>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</si>
  <si>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</si>
  <si>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</si>
  <si>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</si>
  <si>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</si>
  <si>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</si>
  <si>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</si>
  <si>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</si>
  <si>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</si>
  <si>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</si>
  <si>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</si>
  <si>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</si>
  <si>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</si>
  <si>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</si>
  <si>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</si>
  <si>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</si>
  <si>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</si>
  <si>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</si>
  <si>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</si>
  <si>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</si>
  <si>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</si>
  <si>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</si>
  <si>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</si>
  <si>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</si>
  <si>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</si>
  <si>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</si>
  <si>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</si>
  <si>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</si>
  <si>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</si>
  <si>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</si>
  <si>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</si>
  <si>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</si>
  <si>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</si>
  <si>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</si>
  <si>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</si>
  <si>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</si>
  <si>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</si>
  <si>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</si>
  <si>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</si>
  <si>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</si>
  <si>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</si>
  <si>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</si>
  <si>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</si>
  <si>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</si>
  <si>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</si>
  <si>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</si>
  <si>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</si>
  <si>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</si>
  <si>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</si>
  <si>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</si>
  <si>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</si>
  <si>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</si>
  <si>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</si>
  <si>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</si>
  <si>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</si>
  <si>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</si>
  <si>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</si>
  <si>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</si>
  <si>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</si>
  <si>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</si>
  <si>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</si>
  <si>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</si>
  <si>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</si>
  <si>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</si>
  <si>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</si>
  <si>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</si>
  <si>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</si>
  <si>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</si>
  <si>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</si>
  <si>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</si>
  <si>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</si>
  <si>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</si>
  <si>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</si>
  <si>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</si>
  <si>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</si>
  <si>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</si>
  <si>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</si>
  <si>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</si>
  <si>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</si>
  <si>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</si>
  <si>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</si>
  <si>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</si>
  <si>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</si>
  <si>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</si>
  <si>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</si>
  <si>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</si>
  <si>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</si>
  <si>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</si>
  <si>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</si>
  <si>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</si>
  <si>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</si>
  <si>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</si>
  <si>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</si>
  <si>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</si>
  <si>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</si>
  <si>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</si>
  <si>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</si>
  <si>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</si>
  <si>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</si>
  <si>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</si>
  <si>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</si>
  <si>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</si>
  <si>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</si>
  <si>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</si>
  <si>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</si>
  <si>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</si>
  <si>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</si>
  <si>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</si>
  <si>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</si>
  <si>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</si>
  <si>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</si>
  <si>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</si>
  <si>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</si>
  <si>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</si>
  <si>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</si>
  <si>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</si>
  <si>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</si>
  <si>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</si>
  <si>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</si>
  <si>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</si>
  <si>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</si>
  <si>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</si>
  <si>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</si>
  <si>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</si>
  <si>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</si>
  <si>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</si>
  <si>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</si>
  <si>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</si>
  <si>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</si>
  <si>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</si>
  <si>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</si>
  <si>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</si>
  <si>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</si>
  <si>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</si>
  <si>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</si>
  <si>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</si>
  <si>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</si>
  <si>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</si>
  <si>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</si>
  <si>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</si>
  <si>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</si>
  <si>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</si>
  <si>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</si>
  <si>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</si>
  <si>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</si>
  <si>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</si>
  <si>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</si>
  <si>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</si>
  <si>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</si>
  <si>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</si>
  <si>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</si>
  <si>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</si>
  <si>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</si>
  <si>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</si>
  <si>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</si>
  <si>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</si>
  <si>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</si>
  <si>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</si>
  <si>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</si>
  <si>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</si>
  <si>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</si>
  <si>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</si>
  <si>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</si>
  <si>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</si>
  <si>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</si>
  <si>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</si>
  <si>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</si>
  <si>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</si>
  <si>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</si>
  <si>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</si>
  <si>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</si>
  <si>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</si>
  <si>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</si>
  <si>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</si>
  <si>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</si>
  <si>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</si>
  <si>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</si>
  <si>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</si>
  <si>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</si>
  <si>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</si>
  <si>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</si>
  <si>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</si>
  <si>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</si>
  <si>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</si>
  <si>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</si>
  <si>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</si>
  <si>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</si>
  <si>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</si>
  <si>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</si>
  <si>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</si>
  <si>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</si>
  <si>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</si>
  <si>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</si>
  <si>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</si>
  <si>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</si>
  <si>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</si>
  <si>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</si>
  <si>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</si>
  <si>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</si>
  <si>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</si>
  <si>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</si>
  <si>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</si>
  <si>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</si>
  <si>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</si>
  <si>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</si>
  <si>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</si>
  <si>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</si>
  <si>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</si>
  <si>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</si>
  <si>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</si>
  <si>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</si>
  <si>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</si>
  <si>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</si>
  <si>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</si>
  <si>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</si>
  <si>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</si>
  <si>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</si>
  <si>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</si>
  <si>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</si>
  <si>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</si>
  <si>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</si>
  <si>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</si>
  <si>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</si>
  <si>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</si>
  <si>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</si>
  <si>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</si>
  <si>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</si>
  <si>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</si>
  <si>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</si>
  <si>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</si>
  <si>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</si>
  <si>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</si>
  <si>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</si>
  <si>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</si>
  <si>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</si>
  <si>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</si>
  <si>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</si>
  <si>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</si>
  <si>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</si>
  <si>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</si>
  <si>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</si>
  <si>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</si>
  <si>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</si>
  <si>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</si>
  <si>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</si>
  <si>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</si>
  <si>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</si>
  <si>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</si>
  <si>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</si>
  <si>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</si>
  <si>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</si>
  <si>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</si>
  <si>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</si>
  <si>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</si>
  <si>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</si>
  <si>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</si>
  <si>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</si>
  <si>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</si>
  <si>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</si>
  <si>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</si>
  <si>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</si>
  <si>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</si>
  <si>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</si>
  <si>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</si>
  <si>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</si>
  <si>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</si>
  <si>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</si>
  <si>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</si>
  <si>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</si>
  <si>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</si>
  <si>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</si>
  <si>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</si>
  <si>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</si>
  <si>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</si>
  <si>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</si>
  <si>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</si>
  <si>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</si>
  <si>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</si>
  <si>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</si>
  <si>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</si>
  <si>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</si>
  <si>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</si>
  <si>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</si>
  <si>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</si>
  <si>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</si>
  <si>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</si>
  <si>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</si>
  <si>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</si>
  <si>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</si>
  <si>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</si>
  <si>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</si>
  <si>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</si>
  <si>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</si>
  <si>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</si>
  <si>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</si>
  <si>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</si>
  <si>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</si>
  <si>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</si>
  <si>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</si>
  <si>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</si>
  <si>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</si>
  <si>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</si>
  <si>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</si>
  <si>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</si>
  <si>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</si>
  <si>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</si>
  <si>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</si>
  <si>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</si>
  <si>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</si>
  <si>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</si>
  <si>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</si>
  <si>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</si>
  <si>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</si>
  <si>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</si>
  <si>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</si>
  <si>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</si>
  <si>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</si>
  <si>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</si>
  <si>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</si>
  <si>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</si>
  <si>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</si>
  <si>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</si>
  <si>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</si>
  <si>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</si>
  <si>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</si>
  <si>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</si>
  <si>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</si>
  <si>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</si>
  <si>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</si>
  <si>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</si>
  <si>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</si>
  <si>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</si>
  <si>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</si>
  <si>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</si>
  <si>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</si>
  <si>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</si>
  <si>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</si>
  <si>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</si>
  <si>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</si>
  <si>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</si>
  <si>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</si>
  <si>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</si>
  <si>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</si>
  <si>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</si>
  <si>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</si>
  <si>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</si>
  <si>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</si>
  <si>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</si>
  <si>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</si>
  <si>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</si>
  <si>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</si>
  <si>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</si>
  <si>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</si>
  <si>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</si>
  <si>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</si>
  <si>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</si>
  <si>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</si>
  <si>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</si>
  <si>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</si>
  <si>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</si>
  <si>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</si>
  <si>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</si>
  <si>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</si>
  <si>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</si>
  <si>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</si>
  <si>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</si>
  <si>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</si>
  <si>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</si>
  <si>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</si>
  <si>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</si>
  <si>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</si>
  <si>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</si>
  <si>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</si>
  <si>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</si>
  <si>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</si>
  <si>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</si>
  <si>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</si>
  <si>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</si>
  <si>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</si>
  <si>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</si>
  <si>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</si>
  <si>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</si>
  <si>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</si>
  <si>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</si>
  <si>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</si>
  <si>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</si>
  <si>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</si>
  <si>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</si>
  <si>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</si>
  <si>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</si>
  <si>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</si>
  <si>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</si>
  <si>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</si>
  <si>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</si>
  <si>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</si>
  <si>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</si>
  <si>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</si>
  <si>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</si>
  <si>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</si>
  <si>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</si>
  <si>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</si>
  <si>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</si>
  <si>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</si>
  <si>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</si>
  <si>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</si>
  <si>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</si>
  <si>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</si>
  <si>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</si>
  <si>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</si>
  <si>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</si>
  <si>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</si>
  <si>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</si>
  <si>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</si>
  <si>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</si>
  <si>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</si>
  <si>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</si>
  <si>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</si>
  <si>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</si>
  <si>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</si>
  <si>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</si>
  <si>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</si>
  <si>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</si>
  <si>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</si>
  <si>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</si>
  <si>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</si>
  <si>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</si>
  <si>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</si>
  <si>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</si>
  <si>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</si>
  <si>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</si>
  <si>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</si>
  <si>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</si>
  <si>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</si>
  <si>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</si>
  <si>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</si>
  <si>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</si>
  <si>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</si>
  <si>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</si>
  <si>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</si>
  <si>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</si>
  <si>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</si>
  <si>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</si>
  <si>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</si>
  <si>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</si>
  <si>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</si>
  <si>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</si>
  <si>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</si>
  <si>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</si>
  <si>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</si>
  <si>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</si>
  <si>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</si>
  <si>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</si>
  <si>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</si>
  <si>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</si>
  <si>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</si>
  <si>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</si>
  <si>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</si>
  <si>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</si>
  <si>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</si>
  <si>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</si>
  <si>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</si>
  <si>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</si>
  <si>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</si>
  <si>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</si>
  <si>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</si>
  <si>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</si>
  <si>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</si>
  <si>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</si>
  <si>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</si>
  <si>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</si>
  <si>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</si>
  <si>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</si>
  <si>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</si>
  <si>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</si>
  <si>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</si>
  <si>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</si>
  <si>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</si>
  <si>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</si>
  <si>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</si>
  <si>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</si>
  <si>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</si>
  <si>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</si>
  <si>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</si>
  <si>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</si>
  <si>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</si>
  <si>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</si>
  <si>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</si>
  <si>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</si>
  <si>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</si>
  <si>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</si>
  <si>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</si>
  <si>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</si>
  <si>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</si>
  <si>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</si>
  <si>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</si>
  <si>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</si>
  <si>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</si>
  <si>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</si>
  <si>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</si>
  <si>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</si>
  <si>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</si>
  <si>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</si>
  <si>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</si>
  <si>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</si>
  <si>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</si>
  <si>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</si>
  <si>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</si>
  <si>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</si>
  <si>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</si>
  <si>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</si>
  <si>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</si>
  <si>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</si>
  <si>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</si>
  <si>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</si>
  <si>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</si>
  <si>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</si>
  <si>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</si>
  <si>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</si>
  <si>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</si>
  <si>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</si>
  <si>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</si>
  <si>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</si>
  <si>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</si>
  <si>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</si>
  <si>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</si>
  <si>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</si>
  <si>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</si>
  <si>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</si>
  <si>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</si>
  <si>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</si>
  <si>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</si>
  <si>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</si>
  <si>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</si>
  <si>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</si>
  <si>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</si>
  <si>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</si>
  <si>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</si>
  <si>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</si>
  <si>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</si>
  <si>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</si>
  <si>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</si>
  <si>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</si>
  <si>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</si>
  <si>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</si>
  <si>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</si>
  <si>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</si>
  <si>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</si>
  <si>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</si>
  <si>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</si>
  <si>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</si>
  <si>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</si>
  <si>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</si>
  <si>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</si>
  <si>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</si>
  <si>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</si>
  <si>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</si>
  <si>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</si>
  <si>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</si>
  <si>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</si>
  <si>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</si>
  <si>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</si>
  <si>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</si>
  <si>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</si>
  <si>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</si>
  <si>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</si>
  <si>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</si>
  <si>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</si>
  <si>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</si>
  <si>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</si>
  <si>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</si>
  <si>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</si>
  <si>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</si>
  <si>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</si>
  <si>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</si>
  <si>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</si>
  <si>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</si>
  <si>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</si>
  <si>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</si>
  <si>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</si>
  <si>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</si>
  <si>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</si>
  <si>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</si>
  <si>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</si>
  <si>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</si>
  <si>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</si>
  <si>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</si>
  <si>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</si>
  <si>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</si>
  <si>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</si>
  <si>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</si>
  <si>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</si>
  <si>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</si>
  <si>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</si>
  <si>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</si>
  <si>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</si>
  <si>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</si>
  <si>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</si>
  <si>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</si>
  <si>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</si>
  <si>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</si>
  <si>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</si>
  <si>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</si>
  <si>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</si>
  <si>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</si>
  <si>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</si>
  <si>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</si>
  <si>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</si>
  <si>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</si>
  <si>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</si>
  <si>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</si>
  <si>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</si>
  <si>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</si>
  <si>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</si>
  <si>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</si>
  <si>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</si>
  <si>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</si>
  <si>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</si>
  <si>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</si>
  <si>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</si>
  <si>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</si>
  <si>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</si>
  <si>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</si>
  <si>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</si>
  <si>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</si>
  <si>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</si>
  <si>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</si>
  <si>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</si>
  <si>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</si>
  <si>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</si>
  <si>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</si>
  <si>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</si>
  <si>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</si>
  <si>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</si>
  <si>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</si>
  <si>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</si>
  <si>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</si>
  <si>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</si>
  <si>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</si>
  <si>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</si>
  <si>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</si>
  <si>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</si>
  <si>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</si>
  <si>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</si>
  <si>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</si>
  <si>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</si>
  <si>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</si>
  <si>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</si>
  <si>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</si>
  <si>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</si>
  <si>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</si>
  <si>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</si>
  <si>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</si>
  <si>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</si>
  <si>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</si>
  <si>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</si>
  <si>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</si>
  <si>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</si>
  <si>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</si>
  <si>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</si>
  <si>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</si>
  <si>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</si>
  <si>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</si>
  <si>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</si>
  <si>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</si>
  <si>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</si>
  <si>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</si>
  <si>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</si>
  <si>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</si>
  <si>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</si>
  <si>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</si>
  <si>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</si>
  <si>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</si>
  <si>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</si>
  <si>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</si>
  <si>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</si>
  <si>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</si>
  <si>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</si>
  <si>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</si>
  <si>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</si>
  <si>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</si>
  <si>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</si>
  <si>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</si>
  <si>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</si>
  <si>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</si>
  <si>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</si>
  <si>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</si>
  <si>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</si>
  <si>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</si>
  <si>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</si>
  <si>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</si>
  <si>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</si>
  <si>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</si>
  <si>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</si>
  <si>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</si>
  <si>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</si>
  <si>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</si>
  <si>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</si>
  <si>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</si>
  <si>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</si>
  <si>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</si>
  <si>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</si>
  <si>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</si>
  <si>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</si>
  <si>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</si>
  <si>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</si>
  <si>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</si>
  <si>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</si>
  <si>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</si>
  <si>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</si>
  <si>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</si>
  <si>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</si>
  <si>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</si>
  <si>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</si>
  <si>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</si>
  <si>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</si>
  <si>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</si>
  <si>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</si>
  <si>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</si>
  <si>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</si>
  <si>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</si>
  <si>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</si>
  <si>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</si>
  <si>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</si>
  <si>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</si>
  <si>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</si>
  <si>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</si>
  <si>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</si>
  <si>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</si>
  <si>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</si>
  <si>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</si>
  <si>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</si>
  <si>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</si>
  <si>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</si>
  <si>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</si>
  <si>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</si>
  <si>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</si>
  <si>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</si>
  <si>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</si>
  <si>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</si>
  <si>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</si>
  <si>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</si>
  <si>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</si>
  <si>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</si>
  <si>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</si>
  <si>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</si>
  <si>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</si>
  <si>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</si>
  <si>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</si>
  <si>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</si>
  <si>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</si>
  <si>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</si>
  <si>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</si>
  <si>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</si>
  <si>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</si>
  <si>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</si>
  <si>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</si>
  <si>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</si>
  <si>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</si>
  <si>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</si>
  <si>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</si>
  <si>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</si>
  <si>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</si>
  <si>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</si>
  <si>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</si>
  <si>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</si>
  <si>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</si>
  <si>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</si>
  <si>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</si>
  <si>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</si>
  <si>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</si>
  <si>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</si>
  <si>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</si>
  <si>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</si>
  <si>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</si>
  <si>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</si>
  <si>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</si>
  <si>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</si>
  <si>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</si>
  <si>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</si>
  <si>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</si>
  <si>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</si>
  <si>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</si>
  <si>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</si>
  <si>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</si>
  <si>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</si>
  <si>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</si>
  <si>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</si>
  <si>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</si>
  <si>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</si>
  <si>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</si>
  <si>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</si>
  <si>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</si>
  <si>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</si>
  <si>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</si>
  <si>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</si>
  <si>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</si>
  <si>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</si>
  <si>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</si>
  <si>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</si>
  <si>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</si>
  <si>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</si>
  <si>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</si>
  <si>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</si>
  <si>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</si>
  <si>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</si>
  <si>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</si>
  <si>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</si>
  <si>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</si>
  <si>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</si>
  <si>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</si>
  <si>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</si>
  <si>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</si>
  <si>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</si>
  <si>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</si>
  <si>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</si>
  <si>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</si>
  <si>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</si>
  <si>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</si>
  <si>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</si>
  <si>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</si>
  <si>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</si>
  <si>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</si>
  <si>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</si>
  <si>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</si>
  <si>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</si>
  <si>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</si>
  <si>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</si>
  <si>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</si>
  <si>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</si>
  <si>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</si>
  <si>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</si>
  <si>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</si>
  <si>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</si>
  <si>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</si>
  <si>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</si>
  <si>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</si>
  <si>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</si>
  <si>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</si>
  <si>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</si>
  <si>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</si>
  <si>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</si>
  <si>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</si>
  <si>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</si>
  <si>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</si>
  <si>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</si>
  <si>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</si>
  <si>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</si>
  <si>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</si>
  <si>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</si>
  <si>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</si>
  <si>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</si>
  <si>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</si>
  <si>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</si>
  <si>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</si>
  <si>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</si>
  <si>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</si>
  <si>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</si>
  <si>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</si>
  <si>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</si>
  <si>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</si>
  <si>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</si>
  <si>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</si>
  <si>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</si>
  <si>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</si>
  <si>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</si>
  <si>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</si>
  <si>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</si>
  <si>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</si>
  <si>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</si>
  <si>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</si>
  <si>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</si>
  <si>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</si>
  <si>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</si>
  <si>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</si>
  <si>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</si>
  <si>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</si>
  <si>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</si>
  <si>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</si>
  <si>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</si>
  <si>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</si>
  <si>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</si>
  <si>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</si>
  <si>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</si>
  <si>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</si>
  <si>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</si>
  <si>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</si>
  <si>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</si>
  <si>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</si>
  <si>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</si>
  <si>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</si>
  <si>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</si>
  <si>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</si>
  <si>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</si>
  <si>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</si>
  <si>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</si>
  <si>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</si>
  <si>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</si>
  <si>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</si>
  <si>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</si>
  <si>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</si>
  <si>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</si>
  <si>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</si>
  <si>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</si>
  <si>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</si>
  <si>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</si>
  <si>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</si>
  <si>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</si>
  <si>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</si>
  <si>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</si>
  <si>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</si>
  <si>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</si>
  <si>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</si>
  <si>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</si>
  <si>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</si>
  <si>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</si>
  <si>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</si>
  <si>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</si>
  <si>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</si>
  <si>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</si>
  <si>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</si>
  <si>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</si>
  <si>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</si>
  <si>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</si>
  <si>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</si>
  <si>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</si>
  <si>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</si>
  <si>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</si>
  <si>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</si>
  <si>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</si>
  <si>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</si>
  <si>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</si>
  <si>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</si>
  <si>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</si>
  <si>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</si>
  <si>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</si>
  <si>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</si>
  <si>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</si>
  <si>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</si>
  <si>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</si>
  <si>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</si>
  <si>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</si>
  <si>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</si>
  <si>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</si>
  <si>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</si>
  <si>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</si>
  <si>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</si>
  <si>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</si>
  <si>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</si>
  <si>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</si>
  <si>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</si>
  <si>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</si>
  <si>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</si>
  <si>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</si>
  <si>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</si>
  <si>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</si>
  <si>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</si>
  <si>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</si>
  <si>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</si>
  <si>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</si>
  <si>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</si>
  <si>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</si>
  <si>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</si>
  <si>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</si>
  <si>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</si>
  <si>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</si>
  <si>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</si>
  <si>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</si>
  <si>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</si>
  <si>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</si>
  <si>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</si>
  <si>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</si>
  <si>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</si>
  <si>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</si>
  <si>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</si>
  <si>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</si>
  <si>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</si>
  <si>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</si>
  <si>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</si>
  <si>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</si>
  <si>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</si>
  <si>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</si>
  <si>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</si>
  <si>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</si>
  <si>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</si>
  <si>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</si>
  <si>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</si>
  <si>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</si>
  <si>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</si>
  <si>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</si>
  <si>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</si>
  <si>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</si>
  <si>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</si>
  <si>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</si>
  <si>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</si>
  <si>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</si>
  <si>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</si>
  <si>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</si>
  <si>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</si>
  <si>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</si>
  <si>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</si>
  <si>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</si>
  <si>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</si>
  <si>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</si>
  <si>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</si>
  <si>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</si>
  <si>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</si>
  <si>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</si>
  <si>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</si>
  <si>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</si>
  <si>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</si>
  <si>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</si>
  <si>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</si>
  <si>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</si>
  <si>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</si>
  <si>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</si>
  <si>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</si>
  <si>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</si>
  <si>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</si>
  <si>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</si>
  <si>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</si>
  <si>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</si>
  <si>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</si>
  <si>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</si>
  <si>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</si>
  <si>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</si>
  <si>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</si>
  <si>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</si>
  <si>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</si>
  <si>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</si>
  <si>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</si>
  <si>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</si>
  <si>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</si>
  <si>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</si>
  <si>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</si>
  <si>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</si>
  <si>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</si>
  <si>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</si>
  <si>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</si>
  <si>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</si>
  <si>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</si>
  <si>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</si>
  <si>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</si>
  <si>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</si>
  <si>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</si>
  <si>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</si>
  <si>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</si>
  <si>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</si>
  <si>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</si>
  <si>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</si>
  <si>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</si>
  <si>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</si>
  <si>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</si>
  <si>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</si>
  <si>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</si>
  <si>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</si>
  <si>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</si>
  <si>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</si>
  <si>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</si>
  <si>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</si>
  <si>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</si>
  <si>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</si>
  <si>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</si>
  <si>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</si>
  <si>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</si>
  <si>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</si>
  <si>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</si>
  <si>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</si>
  <si>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</si>
  <si>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</si>
  <si>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</si>
  <si>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</si>
  <si>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</si>
  <si>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</si>
  <si>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</si>
  <si>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</si>
  <si>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</si>
  <si>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</si>
  <si>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</si>
  <si>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</si>
  <si>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</si>
  <si>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</si>
  <si>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</si>
  <si>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</si>
  <si>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</si>
  <si>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</si>
  <si>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</si>
  <si>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</si>
  <si>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</si>
  <si>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</si>
  <si>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</si>
  <si>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</si>
  <si>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</si>
  <si>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</si>
  <si>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</si>
  <si>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</si>
  <si>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</si>
  <si>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</si>
  <si>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</si>
  <si>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</si>
  <si>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</si>
  <si>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</si>
  <si>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</si>
  <si>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</si>
  <si>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</si>
  <si>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</si>
  <si>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</si>
  <si>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</si>
  <si>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</si>
  <si>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</si>
  <si>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</si>
  <si>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</si>
  <si>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</si>
  <si>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</si>
  <si>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</si>
  <si>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</si>
  <si>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</si>
  <si>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</si>
  <si>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</si>
  <si>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</si>
  <si>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</si>
  <si>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</si>
  <si>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</si>
  <si>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</si>
  <si>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</si>
  <si>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</si>
  <si>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</si>
  <si>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</si>
  <si>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</si>
  <si>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</si>
  <si>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</si>
  <si>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</si>
  <si>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</si>
  <si>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</si>
  <si>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</si>
  <si>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</si>
  <si>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</si>
  <si>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</si>
  <si>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</si>
  <si>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</si>
  <si>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</si>
  <si>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</si>
  <si>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</si>
  <si>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</si>
  <si>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</si>
  <si>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</si>
  <si>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</si>
  <si>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</si>
  <si>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</si>
  <si>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</si>
  <si>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</si>
  <si>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</si>
  <si>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</si>
  <si>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</si>
  <si>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</si>
  <si>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</si>
  <si>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</si>
  <si>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</si>
  <si>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</si>
  <si>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</si>
  <si>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</si>
  <si>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</si>
  <si>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</si>
  <si>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</si>
  <si>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</si>
  <si>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</si>
  <si>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</si>
  <si>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</si>
  <si>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</si>
  <si>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</si>
  <si>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</si>
  <si>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</si>
  <si>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</si>
  <si>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</si>
  <si>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</si>
  <si>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</si>
  <si>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</si>
  <si>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</si>
  <si>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</si>
  <si>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</si>
  <si>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</si>
  <si>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</si>
  <si>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</si>
  <si>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</si>
  <si>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</si>
  <si>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</si>
  <si>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</si>
  <si>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</si>
  <si>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</si>
  <si>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</si>
  <si>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</si>
  <si>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</si>
  <si>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</si>
  <si>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</si>
  <si>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</si>
  <si>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</si>
  <si>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</si>
  <si>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</si>
  <si>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</si>
  <si>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</si>
  <si>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</si>
  <si>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</si>
  <si>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</si>
  <si>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</si>
  <si>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</si>
  <si>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</si>
  <si>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</si>
  <si>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</si>
  <si>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</si>
  <si>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</si>
  <si>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</si>
  <si>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</si>
  <si>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</si>
  <si>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</si>
  <si>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</si>
  <si>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</si>
  <si>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</si>
  <si>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</si>
  <si>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</si>
  <si>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</si>
  <si>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</si>
  <si>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</si>
  <si>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</si>
  <si>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</si>
  <si>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</si>
  <si>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</si>
  <si>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</si>
  <si>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</si>
  <si>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</si>
  <si>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</si>
  <si>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</si>
  <si>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</si>
  <si>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</si>
  <si>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</si>
  <si>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</si>
  <si>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</si>
  <si>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</si>
  <si>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</si>
  <si>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</si>
  <si>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</si>
  <si>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</si>
  <si>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</si>
  <si>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</si>
  <si>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</si>
  <si>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</si>
  <si>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</si>
  <si>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</si>
  <si>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</si>
  <si>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</si>
  <si>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</si>
  <si>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</si>
  <si>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</si>
  <si>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</si>
  <si>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</si>
  <si>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</si>
  <si>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</si>
  <si>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</si>
  <si>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</si>
  <si>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</si>
  <si>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</si>
  <si>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</si>
  <si>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</si>
  <si>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</si>
  <si>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</si>
  <si>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</si>
  <si>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</si>
  <si>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</si>
  <si>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</si>
  <si>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</si>
  <si>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</si>
  <si>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</si>
  <si>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</si>
  <si>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</si>
  <si>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</si>
  <si>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</si>
  <si>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</si>
  <si>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</si>
  <si>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</si>
  <si>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</si>
  <si>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</si>
  <si>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</si>
  <si>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</si>
  <si>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</si>
  <si>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</si>
  <si>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</si>
  <si>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</si>
  <si>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</si>
  <si>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</si>
  <si>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</si>
  <si>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</si>
  <si>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</si>
  <si>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</si>
  <si>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</si>
  <si>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</si>
  <si>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</si>
  <si>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</si>
  <si>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</si>
  <si>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</si>
  <si>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</si>
  <si>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</si>
  <si>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</si>
  <si>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</si>
  <si>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</si>
  <si>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</si>
  <si>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</si>
  <si>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</si>
  <si>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</si>
  <si>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</si>
  <si>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</si>
  <si>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</si>
  <si>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</si>
  <si>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</si>
  <si>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</si>
  <si>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</si>
  <si>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</si>
  <si>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</si>
  <si>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</si>
  <si>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</si>
  <si>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</si>
  <si>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</si>
  <si>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</si>
  <si>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</si>
  <si>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</si>
  <si>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</si>
  <si>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</si>
  <si>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</si>
  <si>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</si>
  <si>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</si>
  <si>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</si>
  <si>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</si>
  <si>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</si>
  <si>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</si>
  <si>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</si>
  <si>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</si>
  <si>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</si>
  <si>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</si>
  <si>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</si>
  <si>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</si>
  <si>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</si>
  <si>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</si>
  <si>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</si>
  <si>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</si>
  <si>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</si>
  <si>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</si>
  <si>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</si>
  <si>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</si>
  <si>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</si>
  <si>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</si>
  <si>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</si>
  <si>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</si>
  <si>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</si>
  <si>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</si>
  <si>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</si>
  <si>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</si>
  <si>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</si>
  <si>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</si>
  <si>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</si>
  <si>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</si>
  <si>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</si>
  <si>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</si>
  <si>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</si>
  <si>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</si>
  <si>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</si>
  <si>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</si>
  <si>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</si>
  <si>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</si>
  <si>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</si>
  <si>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</si>
  <si>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</si>
  <si>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</si>
  <si>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</si>
  <si>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</si>
  <si>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</si>
  <si>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</si>
  <si>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</si>
  <si>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</si>
  <si>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</si>
  <si>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</si>
  <si>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</si>
  <si>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</si>
  <si>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</si>
  <si>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</si>
  <si>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</si>
  <si>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</si>
  <si>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</si>
  <si>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</si>
  <si>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</si>
  <si>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</si>
  <si>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</si>
  <si>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</si>
  <si>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</si>
  <si>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</si>
  <si>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</si>
  <si>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</si>
  <si>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</si>
  <si>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</si>
  <si>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</si>
  <si>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</si>
  <si>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</si>
  <si>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</si>
  <si>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</si>
  <si>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</si>
  <si>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</si>
  <si>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</si>
  <si>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</si>
  <si>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</si>
  <si>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</si>
  <si>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</si>
  <si>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</si>
  <si>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</si>
  <si>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</si>
  <si>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</si>
  <si>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</si>
  <si>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</si>
  <si>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</si>
  <si>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</si>
  <si>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</si>
  <si>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</si>
  <si>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</si>
  <si>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</si>
  <si>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</si>
  <si>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</si>
  <si>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</si>
  <si>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</si>
  <si>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</si>
  <si>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</si>
  <si>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</si>
  <si>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</si>
  <si>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</si>
  <si>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</si>
  <si>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</si>
  <si>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</si>
  <si>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</si>
  <si>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</si>
  <si>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</si>
  <si>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</si>
  <si>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</si>
  <si>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</si>
  <si>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</si>
  <si>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</si>
  <si>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</si>
  <si>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</si>
  <si>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</si>
  <si>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</si>
  <si>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</si>
  <si>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</si>
  <si>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</si>
  <si>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</si>
  <si>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</si>
  <si>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</si>
  <si>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</si>
  <si>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</si>
  <si>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</si>
  <si>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</si>
  <si>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</si>
  <si>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</si>
  <si>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</si>
  <si>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</si>
  <si>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</si>
  <si>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</si>
  <si>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</si>
  <si>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</si>
  <si>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</si>
  <si>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</si>
  <si>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</si>
  <si>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</si>
  <si>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</si>
  <si>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</si>
  <si>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</si>
  <si>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</si>
  <si>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</si>
  <si>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</si>
  <si>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</si>
  <si>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</si>
  <si>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</si>
  <si>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</si>
  <si>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</si>
  <si>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</si>
  <si>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</si>
  <si>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</si>
  <si>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</si>
  <si>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</si>
  <si>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</si>
  <si>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</si>
  <si>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</si>
  <si>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</si>
  <si>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</si>
  <si>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</si>
  <si>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</si>
  <si>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</si>
  <si>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</si>
  <si>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</si>
  <si>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</si>
  <si>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</si>
  <si>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</si>
  <si>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</si>
  <si>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</si>
  <si>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</si>
  <si>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</si>
  <si>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</si>
  <si>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</si>
  <si>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</si>
  <si>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</si>
  <si>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</si>
  <si>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</si>
  <si>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</si>
  <si>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</si>
  <si>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</si>
  <si>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</si>
  <si>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</si>
  <si>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</si>
  <si>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</si>
  <si>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</si>
  <si>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</si>
  <si>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</si>
  <si>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</si>
  <si>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</si>
  <si>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</si>
  <si>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</si>
  <si>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</si>
  <si>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</si>
  <si>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</si>
  <si>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</si>
  <si>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</si>
  <si>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</si>
  <si>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</si>
  <si>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</si>
  <si>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</si>
  <si>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</si>
  <si>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</si>
  <si>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</si>
  <si>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</si>
  <si>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</si>
  <si>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</si>
  <si>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</si>
  <si>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</si>
  <si>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</si>
  <si>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</si>
  <si>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</si>
  <si>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</si>
  <si>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</si>
  <si>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</si>
  <si>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</si>
  <si>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</si>
  <si>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</si>
  <si>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</si>
  <si>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</si>
  <si>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</si>
  <si>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</si>
  <si>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</si>
  <si>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</si>
  <si>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</si>
  <si>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</si>
  <si>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</si>
  <si>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</si>
  <si>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</si>
  <si>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</si>
  <si>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</si>
  <si>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</si>
  <si>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</si>
  <si>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</si>
  <si>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</si>
  <si>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</si>
  <si>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</si>
  <si>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</si>
  <si>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</si>
  <si>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</si>
  <si>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</si>
  <si>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</si>
  <si>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</si>
  <si>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</si>
  <si>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</si>
  <si>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</si>
  <si>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</si>
  <si>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</si>
  <si>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</si>
  <si>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</si>
  <si>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</si>
  <si>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</si>
  <si>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</si>
  <si>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</si>
  <si>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</si>
  <si>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</si>
  <si>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</si>
  <si>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</si>
  <si>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</si>
  <si>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</si>
  <si>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</si>
  <si>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</si>
  <si>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</si>
  <si>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</si>
  <si>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</si>
  <si>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</si>
  <si>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</si>
  <si>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</si>
  <si>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</si>
  <si>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</si>
  <si>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</si>
  <si>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</si>
  <si>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</si>
  <si>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</si>
  <si>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</si>
  <si>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</si>
  <si>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</si>
  <si>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</si>
  <si>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</si>
  <si>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</si>
  <si>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</si>
  <si>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</si>
  <si>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</si>
  <si>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</si>
  <si>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</si>
  <si>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</si>
  <si>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</si>
  <si>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</si>
  <si>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</si>
  <si>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</si>
  <si>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</si>
  <si>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</si>
  <si>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</si>
  <si>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</si>
  <si>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</si>
  <si>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</si>
  <si>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</si>
  <si>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</si>
  <si>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</si>
  <si>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</si>
  <si>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</si>
  <si>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</si>
  <si>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</si>
  <si>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</si>
  <si>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</si>
  <si>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</si>
  <si>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</si>
  <si>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</si>
  <si>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</si>
  <si>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</si>
  <si>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</si>
  <si>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</si>
  <si>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</si>
  <si>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</si>
  <si>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</si>
  <si>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</si>
  <si>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</si>
  <si>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</si>
  <si>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</si>
  <si>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</si>
  <si>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</si>
  <si>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</si>
  <si>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</si>
  <si>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</si>
  <si>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</si>
  <si>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</si>
  <si>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</si>
  <si>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</si>
  <si>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</si>
  <si>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</si>
  <si>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</si>
  <si>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</si>
  <si>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</si>
  <si>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</si>
  <si>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</si>
  <si>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</si>
  <si>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</si>
  <si>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</si>
  <si>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</si>
  <si>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</si>
  <si>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</si>
  <si>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</si>
  <si>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</si>
  <si>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</si>
  <si>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</si>
  <si>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</si>
  <si>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</si>
  <si>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</si>
  <si>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</si>
  <si>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</si>
  <si>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</si>
  <si>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</si>
  <si>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</si>
  <si>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</si>
  <si>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</si>
  <si>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</si>
  <si>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</si>
  <si>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</si>
  <si>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</si>
  <si>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</si>
  <si>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</si>
  <si>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</si>
  <si>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</si>
  <si>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</si>
  <si>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</si>
  <si>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</si>
  <si>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</si>
  <si>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</si>
  <si>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</si>
  <si>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</si>
  <si>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</si>
  <si>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</si>
  <si>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</si>
  <si>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</si>
  <si>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</si>
  <si>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</si>
  <si>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</si>
  <si>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</si>
  <si>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</si>
  <si>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</si>
  <si>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</si>
  <si>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</si>
  <si>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</si>
  <si>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</si>
  <si>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</si>
  <si>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</si>
  <si>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</si>
  <si>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</si>
  <si>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</si>
  <si>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</si>
  <si>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</si>
  <si>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</si>
  <si>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</si>
  <si>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</si>
  <si>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</si>
  <si>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</si>
  <si>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</si>
  <si>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</si>
  <si>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</si>
  <si>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</si>
  <si>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</si>
  <si>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</si>
  <si>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</si>
  <si>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</si>
  <si>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</si>
  <si>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</si>
  <si>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</si>
  <si>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</si>
  <si>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</si>
  <si>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</si>
  <si>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</si>
  <si>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</si>
  <si>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</si>
  <si>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</si>
  <si>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</si>
  <si>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</si>
  <si>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</si>
  <si>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</si>
  <si>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</si>
  <si>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</si>
  <si>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</si>
  <si>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</si>
  <si>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</si>
  <si>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</si>
  <si>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</si>
  <si>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</si>
  <si>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</si>
  <si>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</si>
  <si>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</si>
  <si>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</si>
  <si>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</si>
  <si>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</si>
  <si>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</si>
  <si>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</si>
  <si>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</si>
  <si>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</si>
  <si>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</si>
  <si>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</si>
  <si>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</si>
  <si>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</si>
  <si>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</si>
  <si>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</si>
  <si>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</si>
  <si>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</si>
  <si>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</si>
  <si>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</si>
  <si>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</si>
  <si>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</si>
  <si>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</si>
  <si>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</si>
  <si>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</si>
  <si>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</si>
  <si>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</si>
  <si>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</si>
  <si>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</si>
  <si>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</si>
  <si>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</si>
  <si>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</si>
  <si>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</si>
  <si>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</si>
  <si>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</si>
  <si>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</si>
  <si>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</si>
  <si>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</si>
  <si>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</si>
  <si>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</si>
  <si>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</si>
  <si>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</si>
  <si>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</si>
  <si>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</si>
  <si>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</si>
  <si>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</si>
  <si>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</si>
  <si>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</si>
  <si>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</si>
  <si>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</si>
  <si>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</si>
  <si>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</si>
  <si>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</si>
  <si>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</si>
  <si>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</si>
  <si>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</si>
  <si>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</si>
  <si>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</si>
  <si>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</si>
  <si>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</si>
  <si>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</si>
  <si>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</si>
  <si>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</si>
  <si>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</si>
  <si>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</si>
  <si>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</si>
  <si>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</si>
  <si>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</si>
  <si>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</si>
  <si>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</si>
  <si>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</si>
  <si>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</si>
  <si>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</si>
  <si>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</si>
  <si>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</si>
  <si>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</si>
  <si>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</si>
  <si>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</si>
  <si>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</si>
  <si>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</si>
  <si>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</si>
  <si>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</si>
  <si>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</si>
  <si>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</si>
  <si>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</si>
  <si>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</si>
  <si>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</si>
  <si>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</si>
  <si>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</si>
  <si>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</si>
  <si>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</si>
  <si>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</si>
  <si>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</si>
  <si>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</si>
  <si>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</si>
  <si>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</si>
  <si>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</si>
  <si>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</si>
  <si>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</si>
  <si>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</si>
  <si>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</si>
  <si>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</si>
  <si>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</si>
  <si>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</si>
  <si>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</si>
  <si>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</si>
  <si>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</si>
  <si>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</si>
  <si>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</si>
  <si>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</si>
  <si>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</si>
  <si>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</si>
  <si>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</si>
  <si>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</si>
  <si>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</si>
  <si>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</si>
  <si>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</si>
  <si>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</si>
  <si>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</si>
  <si>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</si>
  <si>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</si>
  <si>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</si>
  <si>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</si>
  <si>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</si>
  <si>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</si>
  <si>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</si>
  <si>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</si>
  <si>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</si>
  <si>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</si>
  <si>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</si>
  <si>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</si>
  <si>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</si>
  <si>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</si>
  <si>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</si>
  <si>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</si>
  <si>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</si>
  <si>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</si>
  <si>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</si>
  <si>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</si>
  <si>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</si>
  <si>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</si>
  <si>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</si>
  <si>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</si>
  <si>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</si>
  <si>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</si>
  <si>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</si>
  <si>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</si>
  <si>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</si>
  <si>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</si>
  <si>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</si>
  <si>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</si>
  <si>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</si>
  <si>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</si>
  <si>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</si>
  <si>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</si>
  <si>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</si>
  <si>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</si>
  <si>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</si>
  <si>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</si>
  <si>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</si>
  <si>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</si>
  <si>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</si>
  <si>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</si>
  <si>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</si>
  <si>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</si>
  <si>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</si>
  <si>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</si>
  <si>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</si>
  <si>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</si>
  <si>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</si>
  <si>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</si>
  <si>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</si>
  <si>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</si>
  <si>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</si>
  <si>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</si>
  <si>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</si>
  <si>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</si>
  <si>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</si>
  <si>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</si>
  <si>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</si>
  <si>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</si>
  <si>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</si>
  <si>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</si>
  <si>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</si>
  <si>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</si>
  <si>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</si>
  <si>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</si>
  <si>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</si>
  <si>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</si>
  <si>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</si>
  <si>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</si>
  <si>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</si>
  <si>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</si>
  <si>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</si>
  <si>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</si>
  <si>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</si>
  <si>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</si>
  <si>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</si>
  <si>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</si>
  <si>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</si>
  <si>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</si>
  <si>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</si>
  <si>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</si>
  <si>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</si>
  <si>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</si>
  <si>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</si>
  <si>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</si>
  <si>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</si>
  <si>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</si>
  <si>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</si>
  <si>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</si>
  <si>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</si>
  <si>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</si>
  <si>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</si>
  <si>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</si>
  <si>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</si>
  <si>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</si>
  <si>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</si>
  <si>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</si>
  <si>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</si>
  <si>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</si>
  <si>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</si>
  <si>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</si>
  <si>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</si>
  <si>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</si>
  <si>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</si>
  <si>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</si>
  <si>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</si>
  <si>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</si>
  <si>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</si>
  <si>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</si>
  <si>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</si>
  <si>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</si>
  <si>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</si>
  <si>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</si>
  <si>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</si>
  <si>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</si>
  <si>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</si>
  <si>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</si>
  <si>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</si>
  <si>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</si>
  <si>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</si>
  <si>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</si>
  <si>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</si>
  <si>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</si>
  <si>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</si>
  <si>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</si>
  <si>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</si>
  <si>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</si>
  <si>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</si>
  <si>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</si>
  <si>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</si>
  <si>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</si>
  <si>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</si>
  <si>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</si>
  <si>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</si>
  <si>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</si>
  <si>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</si>
  <si>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</si>
  <si>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</si>
  <si>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</si>
  <si>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</si>
  <si>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</si>
  <si>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</si>
  <si>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</si>
  <si>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</si>
  <si>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</si>
  <si>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</si>
  <si>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</si>
  <si>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</si>
  <si>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</si>
  <si>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</si>
  <si>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</si>
  <si>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</si>
  <si>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</si>
  <si>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</si>
  <si>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</si>
  <si>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</si>
  <si>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</si>
  <si>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</si>
  <si>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</si>
  <si>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</si>
  <si>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</si>
  <si>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</si>
  <si>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</si>
  <si>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</si>
  <si>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</si>
  <si>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</si>
  <si>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</si>
  <si>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</si>
  <si>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</si>
  <si>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</si>
  <si>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</si>
  <si>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</si>
  <si>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</si>
  <si>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</si>
  <si>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</si>
  <si>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</si>
  <si>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</si>
  <si>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</si>
  <si>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</si>
  <si>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</si>
  <si>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</si>
  <si>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</si>
  <si>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</si>
  <si>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</si>
  <si>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</si>
  <si>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</si>
  <si>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</si>
  <si>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</si>
  <si>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</si>
  <si>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</si>
  <si>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</si>
  <si>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</si>
  <si>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</si>
  <si>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</si>
  <si>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</si>
  <si>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</si>
  <si>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</si>
  <si>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</si>
  <si>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</si>
  <si>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</si>
  <si>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</si>
  <si>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</si>
  <si>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</si>
  <si>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</si>
  <si>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</si>
  <si>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</si>
  <si>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</si>
  <si>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</si>
  <si>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</si>
  <si>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</si>
  <si>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</si>
  <si>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</si>
  <si>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</si>
  <si>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</si>
  <si>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</si>
  <si>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</si>
  <si>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</si>
  <si>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</si>
  <si>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</si>
  <si>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</si>
  <si>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</si>
  <si>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</si>
  <si>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</si>
  <si>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</si>
  <si>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</si>
  <si>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</si>
  <si>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</si>
  <si>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</si>
  <si>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</si>
  <si>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</si>
  <si>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</si>
  <si>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</si>
  <si>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</si>
  <si>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</si>
  <si>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</si>
  <si>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</si>
  <si>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</si>
  <si>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</si>
  <si>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</si>
  <si>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</si>
  <si>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</si>
  <si>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</si>
  <si>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</si>
  <si>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</si>
  <si>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</si>
  <si>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</si>
  <si>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</si>
  <si>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</si>
  <si>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</si>
  <si>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</si>
  <si>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</si>
  <si>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</si>
  <si>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</si>
  <si>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</si>
  <si>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</si>
  <si>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</si>
  <si>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</si>
  <si>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</si>
  <si>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</si>
  <si>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</si>
  <si>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</si>
  <si>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</si>
  <si>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</si>
  <si>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</si>
  <si>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</si>
  <si>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</si>
  <si>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</si>
  <si>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</si>
  <si>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</si>
  <si>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</si>
  <si>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</si>
  <si>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</si>
  <si>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</si>
  <si>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</si>
  <si>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</si>
  <si>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</si>
  <si>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</si>
  <si>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</si>
  <si>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</si>
  <si>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</si>
  <si>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</si>
  <si>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</si>
  <si>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</si>
  <si>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</si>
  <si>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</si>
  <si>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</si>
  <si>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</si>
  <si>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</si>
  <si>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</si>
  <si>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</si>
  <si>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</si>
  <si>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</si>
  <si>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</si>
  <si>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</si>
  <si>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</si>
  <si>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</si>
  <si>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</si>
  <si>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</si>
  <si>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</si>
  <si>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</si>
  <si>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</si>
  <si>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</si>
  <si>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</si>
  <si>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</si>
  <si>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</si>
  <si>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</si>
  <si>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</si>
  <si>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</si>
  <si>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</si>
  <si>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</si>
  <si>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</si>
  <si>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</si>
  <si>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</si>
  <si>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</si>
  <si>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</si>
  <si>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</si>
  <si>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</si>
  <si>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</si>
  <si>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</si>
  <si>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</si>
  <si>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</si>
  <si>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</si>
  <si>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</si>
  <si>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</si>
  <si>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</si>
  <si>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</si>
  <si>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</si>
  <si>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</si>
  <si>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</si>
  <si>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</si>
  <si>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</si>
  <si>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</si>
  <si>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</si>
  <si>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</si>
  <si>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</si>
  <si>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</si>
  <si>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</si>
  <si>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</si>
  <si>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</si>
  <si>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</si>
  <si>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</si>
  <si>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</si>
  <si>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</si>
  <si>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</si>
  <si>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</si>
  <si>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</si>
  <si>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</si>
  <si>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</si>
  <si>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</si>
  <si>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</si>
  <si>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</si>
  <si>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</si>
  <si>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</si>
  <si>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</si>
  <si>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</si>
  <si>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</si>
  <si>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</si>
  <si>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</si>
  <si>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</si>
  <si>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</si>
  <si>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</si>
  <si>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</si>
  <si>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</si>
  <si>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</si>
  <si>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</si>
  <si>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</si>
  <si>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</si>
  <si>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</si>
  <si>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</si>
  <si>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</si>
  <si>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</si>
  <si>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</si>
  <si>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</si>
  <si>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</si>
  <si>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</si>
  <si>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</si>
  <si>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</si>
  <si>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</si>
  <si>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</si>
  <si>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</si>
  <si>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</si>
  <si>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</si>
  <si>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</si>
  <si>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</si>
  <si>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</si>
  <si>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</si>
  <si>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</si>
  <si>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</si>
  <si>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</si>
  <si>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</si>
  <si>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</si>
  <si>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</si>
  <si>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</si>
  <si>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</si>
  <si>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</si>
  <si>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</si>
  <si>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</si>
  <si>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</si>
  <si>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</si>
  <si>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</si>
  <si>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</si>
  <si>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</si>
  <si>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</si>
  <si>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</si>
  <si>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</si>
  <si>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</si>
  <si>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</si>
  <si>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</si>
  <si>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</si>
  <si>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</si>
  <si>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</si>
  <si>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</si>
  <si>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</si>
  <si>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</si>
  <si>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</si>
  <si>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</si>
  <si>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</si>
  <si>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</si>
  <si>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</si>
  <si>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</si>
  <si>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</si>
  <si>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</si>
  <si>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</si>
  <si>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</si>
  <si>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</si>
  <si>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</si>
  <si>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</si>
  <si>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</si>
  <si>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</si>
  <si>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</si>
  <si>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</si>
  <si>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</si>
  <si>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</si>
  <si>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</si>
  <si>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</si>
  <si>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</si>
  <si>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</si>
  <si>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</si>
  <si>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</si>
  <si>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</si>
  <si>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</si>
  <si>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</si>
  <si>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</si>
  <si>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</si>
  <si>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</si>
  <si>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</si>
  <si>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</si>
  <si>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</si>
  <si>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</si>
  <si>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</si>
  <si>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</si>
  <si>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</si>
  <si>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</si>
  <si>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</si>
  <si>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</si>
  <si>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</si>
  <si>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</si>
  <si>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</si>
  <si>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</si>
  <si>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</si>
  <si>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</si>
  <si>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</si>
  <si>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</si>
  <si>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</si>
  <si>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</si>
  <si>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</si>
  <si>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</si>
  <si>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</si>
  <si>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</si>
  <si>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</si>
  <si>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</si>
  <si>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</si>
  <si>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</si>
  <si>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</si>
  <si>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</si>
  <si>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</si>
  <si>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</si>
  <si>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</si>
  <si>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</si>
  <si>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</si>
  <si>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</si>
  <si>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</si>
  <si>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</si>
  <si>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</si>
  <si>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</si>
  <si>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</si>
  <si>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</si>
  <si>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</si>
  <si>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</si>
  <si>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</si>
  <si>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</si>
  <si>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</si>
  <si>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</si>
  <si>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</si>
  <si>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</si>
  <si>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</si>
  <si>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</si>
  <si>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</si>
  <si>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</si>
  <si>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</si>
  <si>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</si>
  <si>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</si>
  <si>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</si>
  <si>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</si>
  <si>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</si>
  <si>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</si>
  <si>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</si>
  <si>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</si>
  <si>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</si>
  <si>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</si>
  <si>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</si>
  <si>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</si>
  <si>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</si>
  <si>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</si>
  <si>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</si>
  <si>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</si>
  <si>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</si>
  <si>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</si>
  <si>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</si>
  <si>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</si>
  <si>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</si>
  <si>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</si>
  <si>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</si>
  <si>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</si>
  <si>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</si>
  <si>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</si>
  <si>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</si>
  <si>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</si>
  <si>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</si>
  <si>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</si>
  <si>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</si>
  <si>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</si>
  <si>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</si>
  <si>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</si>
  <si>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</si>
  <si>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</si>
  <si>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</si>
  <si>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</si>
  <si>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</si>
  <si>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</si>
  <si>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</si>
  <si>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</si>
  <si>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</si>
  <si>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</si>
  <si>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</si>
  <si>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</si>
  <si>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</si>
  <si>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</si>
  <si>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</si>
  <si>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</si>
  <si>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</si>
  <si>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</si>
  <si>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</si>
  <si>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</si>
  <si>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</si>
  <si>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</si>
  <si>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</si>
  <si>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</si>
  <si>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</si>
  <si>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</si>
  <si>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</si>
  <si>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</si>
  <si>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</si>
  <si>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</si>
  <si>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</si>
  <si>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</si>
  <si>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</si>
  <si>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</si>
  <si>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</si>
  <si>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</si>
  <si>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</si>
  <si>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</si>
  <si>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</si>
  <si>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</si>
  <si>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</si>
  <si>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</si>
  <si>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</si>
  <si>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</si>
  <si>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</si>
  <si>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</si>
  <si>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</si>
  <si>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</si>
  <si>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</si>
  <si>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</si>
  <si>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</si>
  <si>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</si>
  <si>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</si>
  <si>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</si>
  <si>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</si>
  <si>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</si>
  <si>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</si>
  <si>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</si>
  <si>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</si>
  <si>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</si>
  <si>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</si>
  <si>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</si>
  <si>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</si>
  <si>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</si>
  <si>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</si>
  <si>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</si>
  <si>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</si>
  <si>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</si>
  <si>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</si>
  <si>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</si>
  <si>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</si>
  <si>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</si>
  <si>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</si>
  <si>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</si>
  <si>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</si>
  <si>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</si>
  <si>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</si>
  <si>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</si>
  <si>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</si>
  <si>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</si>
  <si>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</si>
  <si>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</si>
  <si>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</si>
  <si>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</si>
  <si>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</si>
  <si>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</si>
  <si>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</si>
  <si>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</si>
  <si>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</si>
  <si>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</si>
  <si>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</si>
  <si>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</si>
  <si>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</si>
  <si>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</si>
  <si>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</si>
  <si>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</si>
  <si>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</si>
  <si>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</si>
  <si>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</si>
  <si>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</si>
  <si>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</si>
  <si>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</si>
  <si>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</si>
  <si>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</si>
  <si>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</si>
  <si>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</si>
  <si>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</si>
  <si>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</si>
  <si>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</si>
  <si>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</si>
  <si>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</si>
  <si>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</si>
  <si>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</si>
  <si>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</si>
  <si>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</si>
  <si>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</si>
  <si>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</si>
  <si>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</si>
  <si>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</si>
  <si>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</si>
  <si>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</si>
  <si>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</si>
  <si>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</si>
  <si>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</si>
  <si>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</si>
  <si>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</si>
  <si>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</si>
  <si>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</si>
  <si>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</si>
  <si>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</si>
  <si>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</si>
  <si>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</si>
  <si>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</si>
  <si>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</si>
  <si>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</si>
  <si>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</si>
  <si>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</si>
  <si>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</si>
  <si>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</si>
  <si>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</si>
  <si>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</si>
  <si>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</si>
  <si>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</si>
  <si>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</si>
  <si>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</si>
  <si>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</si>
  <si>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</si>
  <si>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</si>
  <si>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</si>
  <si>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</si>
  <si>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</si>
  <si>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</si>
  <si>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</si>
  <si>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</si>
  <si>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</si>
  <si>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</si>
  <si>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</si>
  <si>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</si>
  <si>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</si>
  <si>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</si>
  <si>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</si>
  <si>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</si>
  <si>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</si>
  <si>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</si>
  <si>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</si>
  <si>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</si>
  <si>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</si>
  <si>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</si>
  <si>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</si>
  <si>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</si>
  <si>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</si>
  <si>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</si>
  <si>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</si>
  <si>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</si>
  <si>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</si>
  <si>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</si>
  <si>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</si>
  <si>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</si>
  <si>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</si>
  <si>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</si>
  <si>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</si>
  <si>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</si>
  <si>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</si>
  <si>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</si>
  <si>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</si>
  <si>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</si>
  <si>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</si>
  <si>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</si>
  <si>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</si>
  <si>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</si>
  <si>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</si>
  <si>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</si>
  <si>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</si>
  <si>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</si>
  <si>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</si>
  <si>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</si>
  <si>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</si>
  <si>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</si>
  <si>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</si>
  <si>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</si>
  <si>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</si>
  <si>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</si>
  <si>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</si>
  <si>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</si>
  <si>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</si>
  <si>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</si>
  <si>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</si>
  <si>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</si>
  <si>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</si>
  <si>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</si>
  <si>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</si>
  <si>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</si>
  <si>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</si>
  <si>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</si>
  <si>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</si>
  <si>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</si>
  <si>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</si>
  <si>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</si>
  <si>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</si>
  <si>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</si>
  <si>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</si>
  <si>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</si>
  <si>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</si>
  <si>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</si>
  <si>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</si>
  <si>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</si>
  <si>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</si>
  <si>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</si>
  <si>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</si>
  <si>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</si>
  <si>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</si>
  <si>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</si>
  <si>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</si>
  <si>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</si>
  <si>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</si>
  <si>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</si>
  <si>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</si>
  <si>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</si>
  <si>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</si>
  <si>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</si>
  <si>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</si>
  <si>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</si>
  <si>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</si>
  <si>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</si>
  <si>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</si>
  <si>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</si>
  <si>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</si>
  <si>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</si>
  <si>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</si>
  <si>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</si>
  <si>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</si>
  <si>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</si>
  <si>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</si>
  <si>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</si>
  <si>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</si>
  <si>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</si>
  <si>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</si>
  <si>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</si>
  <si>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</si>
  <si>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</si>
  <si>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</si>
  <si>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</si>
  <si>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</si>
  <si>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</si>
  <si>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</si>
  <si>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</si>
  <si>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</si>
  <si>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</si>
  <si>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</si>
  <si>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</si>
  <si>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</si>
  <si>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</si>
  <si>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</si>
  <si>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</si>
  <si>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</si>
  <si>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</si>
  <si>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</si>
  <si>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</si>
  <si>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</si>
  <si>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</si>
  <si>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</si>
  <si>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</si>
  <si>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</si>
  <si>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</si>
  <si>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</si>
  <si>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</si>
  <si>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</si>
  <si>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</si>
  <si>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</si>
  <si>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</si>
  <si>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</si>
  <si>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</si>
  <si>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</si>
  <si>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</si>
  <si>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</si>
  <si>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</si>
  <si>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</si>
  <si>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</si>
  <si>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</si>
  <si>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</si>
  <si>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</si>
  <si>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</si>
  <si>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</si>
  <si>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</si>
  <si>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</si>
  <si>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</si>
  <si>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</si>
  <si>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</si>
  <si>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</si>
  <si>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</si>
  <si>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</si>
  <si>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</si>
  <si>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</si>
  <si>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</si>
  <si>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</si>
  <si>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</si>
  <si>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</si>
  <si>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</si>
  <si>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</si>
  <si>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</si>
  <si>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</si>
  <si>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</si>
  <si>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</si>
  <si>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</si>
  <si>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</si>
  <si>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</si>
  <si>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</si>
  <si>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</si>
  <si>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</si>
  <si>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</si>
  <si>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</si>
  <si>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</si>
  <si>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</si>
  <si>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</si>
  <si>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</si>
  <si>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</si>
  <si>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</si>
  <si>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</si>
  <si>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</si>
  <si>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</si>
  <si>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</si>
  <si>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</si>
  <si>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</si>
  <si>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</si>
  <si>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</si>
  <si>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</si>
  <si>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</si>
  <si>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</si>
  <si>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</si>
  <si>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</si>
  <si>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</si>
  <si>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</si>
  <si>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</si>
  <si>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</si>
  <si>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</si>
  <si>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</si>
  <si>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</si>
  <si>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</si>
  <si>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</si>
  <si>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</si>
  <si>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</si>
  <si>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</si>
  <si>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</si>
  <si>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</si>
  <si>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</si>
  <si>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</si>
  <si>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</si>
  <si>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</si>
  <si>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</si>
  <si>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</si>
  <si>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</si>
  <si>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</si>
  <si>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</si>
  <si>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</si>
  <si>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</si>
  <si>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</si>
  <si>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</si>
  <si>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</si>
  <si>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</si>
  <si>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</si>
  <si>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</si>
  <si>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</si>
  <si>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</si>
  <si>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</si>
  <si>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</si>
  <si>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</si>
  <si>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</si>
  <si>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</si>
  <si>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</si>
  <si>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</si>
  <si>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</si>
  <si>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</si>
  <si>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</si>
  <si>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</si>
  <si>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</si>
  <si>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</si>
  <si>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</si>
  <si>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</si>
  <si>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</si>
  <si>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</si>
  <si>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</si>
  <si>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</si>
  <si>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</si>
  <si>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</si>
  <si>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</si>
  <si>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</si>
  <si>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</si>
  <si>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</si>
  <si>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</si>
  <si>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</si>
  <si>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</si>
  <si>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</si>
  <si>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</si>
  <si>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</si>
  <si>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</si>
  <si>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</si>
  <si>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</si>
  <si>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</si>
  <si>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</si>
  <si>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</si>
  <si>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</si>
  <si>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</si>
  <si>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</si>
  <si>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</si>
  <si>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</si>
  <si>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</si>
  <si>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</si>
  <si>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</si>
  <si>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</si>
  <si>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</si>
  <si>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</si>
  <si>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</si>
  <si>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</si>
  <si>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</si>
  <si>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</si>
  <si>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</si>
  <si>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</si>
  <si>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</si>
  <si>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</si>
  <si>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</si>
  <si>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</si>
  <si>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</si>
  <si>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</si>
  <si>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</si>
  <si>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</si>
  <si>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</si>
  <si>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</si>
  <si>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</si>
  <si>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</si>
  <si>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</si>
  <si>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</si>
  <si>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</si>
  <si>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</si>
  <si>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</si>
  <si>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</si>
  <si>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</si>
  <si>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</si>
  <si>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</si>
  <si>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</si>
  <si>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</si>
  <si>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</si>
  <si>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</si>
  <si>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</si>
  <si>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</si>
  <si>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</si>
  <si>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</si>
  <si>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</si>
  <si>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</si>
  <si>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</si>
  <si>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</si>
  <si>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</si>
  <si>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</si>
  <si>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</si>
  <si>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</si>
  <si>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</si>
  <si>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</si>
  <si>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</si>
  <si>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</si>
  <si>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</si>
  <si>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</si>
  <si>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</si>
  <si>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</si>
  <si>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</si>
  <si>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</si>
  <si>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</si>
  <si>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</si>
  <si>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</si>
  <si>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</si>
  <si>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</si>
  <si>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</si>
  <si>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</si>
  <si>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</si>
  <si>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</si>
  <si>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</si>
  <si>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</si>
  <si>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</si>
  <si>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</si>
  <si>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</si>
  <si>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</si>
  <si>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</si>
  <si>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</si>
  <si>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</si>
  <si>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</si>
  <si>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</si>
  <si>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</si>
  <si>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</si>
  <si>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</si>
  <si>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</si>
  <si>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</si>
  <si>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</si>
  <si>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</si>
  <si>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</si>
  <si>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</si>
  <si>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</si>
  <si>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</si>
  <si>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</si>
  <si>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</si>
  <si>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</si>
  <si>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</si>
  <si>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</si>
  <si>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</si>
  <si>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</si>
  <si>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</si>
  <si>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</si>
  <si>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</si>
  <si>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</si>
  <si>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</si>
  <si>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</si>
  <si>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</si>
  <si>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</si>
  <si>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</si>
  <si>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</si>
  <si>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</si>
  <si>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</si>
  <si>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</si>
  <si>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</si>
  <si>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</si>
  <si>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</si>
  <si>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</si>
  <si>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</si>
  <si>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</si>
  <si>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</si>
  <si>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</si>
  <si>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</si>
  <si>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</si>
  <si>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</si>
  <si>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</si>
  <si>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</si>
  <si>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</si>
  <si>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</si>
  <si>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</si>
  <si>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</si>
  <si>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</si>
  <si>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</si>
  <si>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</si>
  <si>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</si>
  <si>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</si>
  <si>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</si>
  <si>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</si>
  <si>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</si>
  <si>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</si>
  <si>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</si>
  <si>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</si>
  <si>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</si>
  <si>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</si>
  <si>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</si>
  <si>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</si>
  <si>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</si>
  <si>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</si>
  <si>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</si>
  <si>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</si>
  <si>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</si>
  <si>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</si>
  <si>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</si>
  <si>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</si>
  <si>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</si>
  <si>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</si>
  <si>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</si>
  <si>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</si>
  <si>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</si>
  <si>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</si>
  <si>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</si>
  <si>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</si>
  <si>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</si>
  <si>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</si>
  <si>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</si>
  <si>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</si>
  <si>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</si>
  <si>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</si>
  <si>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</si>
  <si>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</si>
  <si>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</si>
  <si>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</si>
  <si>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</si>
  <si>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</si>
  <si>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</si>
  <si>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</si>
  <si>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</si>
  <si>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</si>
  <si>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</si>
  <si>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</si>
  <si>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</si>
  <si>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</si>
  <si>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</si>
  <si>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</si>
  <si>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</si>
  <si>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</si>
  <si>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</si>
  <si>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</si>
  <si>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</si>
  <si>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</si>
  <si>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</si>
  <si>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</si>
  <si>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</si>
  <si>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</si>
  <si>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</si>
  <si>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</si>
  <si>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</si>
  <si>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</si>
  <si>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</si>
  <si>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</si>
  <si>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</si>
  <si>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</si>
  <si>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</si>
  <si>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</si>
  <si>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</si>
  <si>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</si>
  <si>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</si>
  <si>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</si>
  <si>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</si>
  <si>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</si>
  <si>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</si>
  <si>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</si>
  <si>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</si>
  <si>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</si>
  <si>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</si>
  <si>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</si>
  <si>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</si>
  <si>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</si>
  <si>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</si>
  <si>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</si>
  <si>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</si>
  <si>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</si>
  <si>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</si>
  <si>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</si>
  <si>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</si>
  <si>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</si>
  <si>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</si>
  <si>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</si>
  <si>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</si>
  <si>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</si>
  <si>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</si>
  <si>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</si>
  <si>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</si>
  <si>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</si>
  <si>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</si>
  <si>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</si>
  <si>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</si>
  <si>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</si>
  <si>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</si>
  <si>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</si>
  <si>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</si>
  <si>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</si>
  <si>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</si>
  <si>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</si>
  <si>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</si>
  <si>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</si>
  <si>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</si>
  <si>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</si>
  <si>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</si>
  <si>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</si>
  <si>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</si>
  <si>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</si>
  <si>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</si>
  <si>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</si>
  <si>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</si>
  <si>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</si>
  <si>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</si>
  <si>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</si>
  <si>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</si>
  <si>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</si>
  <si>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</si>
  <si>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</si>
  <si>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</si>
  <si>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</si>
  <si>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</si>
  <si>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</si>
  <si>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</si>
  <si>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</si>
  <si>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</si>
  <si>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</si>
  <si>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</si>
  <si>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</si>
  <si>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</si>
  <si>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</si>
  <si>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</si>
  <si>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</si>
  <si>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</si>
  <si>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</si>
  <si>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</si>
  <si>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</si>
  <si>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</si>
  <si>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</si>
  <si>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</si>
  <si>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</si>
  <si>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</si>
  <si>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</si>
  <si>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</si>
  <si>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</si>
  <si>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</si>
  <si>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</si>
  <si>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</si>
  <si>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</si>
  <si>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</si>
  <si>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</si>
  <si>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</si>
  <si>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</si>
  <si>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</si>
  <si>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</si>
  <si>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</si>
  <si>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</si>
  <si>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</si>
  <si>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</si>
  <si>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</si>
  <si>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</si>
  <si>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</si>
  <si>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</si>
  <si>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</si>
  <si>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</si>
  <si>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</si>
  <si>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</si>
  <si>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</si>
  <si>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</si>
  <si>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</si>
  <si>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</si>
  <si>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</si>
  <si>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</si>
  <si>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</si>
  <si>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</si>
  <si>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</si>
  <si>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</si>
  <si>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</si>
  <si>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</si>
  <si>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</si>
  <si>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</si>
  <si>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</si>
  <si>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</si>
  <si>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</si>
  <si>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</si>
  <si>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</si>
  <si>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</si>
  <si>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</si>
  <si>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</si>
  <si>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</si>
  <si>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</si>
  <si>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</si>
  <si>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</si>
  <si>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</si>
  <si>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</si>
  <si>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</si>
  <si>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</si>
  <si>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</si>
  <si>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</si>
  <si>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</si>
  <si>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</si>
  <si>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</si>
  <si>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</si>
  <si>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</si>
  <si>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</si>
  <si>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</si>
  <si>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</si>
  <si>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</si>
  <si>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</si>
  <si>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</si>
  <si>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</si>
  <si>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</si>
  <si>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</si>
  <si>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</si>
  <si>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</si>
  <si>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</si>
  <si>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</si>
  <si>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</si>
  <si>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</si>
  <si>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</si>
  <si>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</si>
  <si>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</si>
  <si>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</si>
  <si>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</si>
  <si>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</si>
  <si>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</si>
  <si>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</si>
  <si>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</si>
  <si>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</si>
  <si>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</si>
  <si>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</si>
  <si>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</si>
  <si>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</si>
  <si>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</si>
  <si>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</si>
  <si>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</si>
  <si>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</si>
  <si>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</si>
  <si>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</si>
  <si>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</si>
  <si>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</si>
  <si>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</si>
  <si>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</si>
  <si>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</si>
  <si>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</si>
  <si>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</si>
  <si>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</si>
  <si>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</si>
  <si>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</si>
  <si>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</si>
  <si>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</si>
  <si>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</si>
  <si>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</si>
  <si>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</si>
  <si>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</si>
  <si>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</si>
  <si>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</si>
  <si>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</si>
  <si>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</si>
  <si>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</si>
  <si>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</si>
  <si>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</si>
  <si>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</si>
  <si>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</si>
  <si>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</si>
  <si>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</si>
  <si>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</si>
  <si>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</si>
  <si>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</si>
  <si>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</si>
  <si>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</si>
  <si>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</si>
  <si>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</si>
  <si>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</si>
  <si>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</si>
  <si>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</si>
  <si>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</si>
  <si>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</si>
  <si>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</si>
  <si>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</si>
  <si>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</si>
  <si>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</si>
  <si>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</si>
  <si>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</si>
  <si>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</si>
  <si>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</si>
  <si>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</si>
  <si>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</si>
  <si>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</si>
  <si>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</si>
  <si>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</si>
  <si>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</si>
  <si>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</si>
  <si>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</si>
  <si>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</si>
  <si>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</si>
  <si>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</si>
  <si>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</si>
  <si>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</si>
  <si>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</si>
  <si>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</si>
  <si>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</si>
  <si>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</si>
  <si>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</si>
  <si>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</si>
  <si>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</si>
  <si>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</si>
  <si>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</si>
  <si>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</si>
  <si>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</si>
  <si>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</si>
  <si>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</si>
  <si>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</si>
  <si>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</si>
  <si>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</si>
  <si>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</si>
  <si>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</si>
  <si>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</si>
  <si>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</si>
  <si>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</si>
  <si>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</si>
  <si>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</si>
  <si>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</si>
  <si>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</si>
  <si>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</si>
  <si>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</si>
  <si>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</si>
  <si>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</si>
  <si>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</si>
  <si>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</si>
  <si>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</si>
  <si>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</si>
  <si>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</si>
  <si>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</si>
  <si>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</si>
  <si>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</si>
  <si>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</si>
  <si>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</si>
  <si>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</si>
  <si>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</si>
  <si>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</si>
  <si>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</si>
  <si>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</si>
  <si>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</si>
  <si>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</si>
  <si>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</si>
  <si>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</si>
  <si>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</si>
  <si>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</si>
  <si>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</si>
  <si>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</si>
  <si>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</si>
  <si>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</si>
  <si>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</si>
  <si>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</si>
  <si>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</si>
  <si>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</si>
  <si>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</si>
  <si>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</si>
  <si>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</si>
  <si>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</si>
  <si>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</si>
  <si>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</si>
  <si>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</si>
  <si>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</si>
  <si>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</si>
  <si>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</si>
  <si>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</si>
  <si>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</si>
  <si>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</si>
  <si>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</si>
  <si>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</si>
  <si>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</si>
  <si>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</si>
  <si>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</si>
  <si>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</si>
  <si>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</si>
  <si>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</si>
  <si>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</si>
  <si>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</si>
  <si>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</si>
  <si>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</si>
  <si>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</si>
  <si>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</si>
  <si>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</si>
  <si>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</si>
  <si>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</si>
  <si>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</si>
  <si>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</si>
  <si>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</si>
  <si>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</si>
  <si>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</si>
  <si>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</si>
  <si>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</si>
  <si>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</si>
  <si>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</si>
  <si>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</si>
  <si>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</si>
  <si>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</si>
  <si>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</si>
  <si>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</si>
  <si>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</si>
  <si>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</si>
  <si>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</si>
  <si>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</si>
  <si>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</si>
  <si>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</si>
  <si>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</si>
  <si>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</si>
  <si>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</si>
  <si>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</si>
  <si>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</si>
  <si>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</si>
  <si>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</si>
  <si>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</si>
  <si>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</si>
  <si>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</si>
  <si>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</si>
  <si>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</si>
  <si>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</si>
  <si>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</si>
  <si>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</si>
  <si>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</si>
  <si>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</si>
  <si>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</si>
  <si>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</si>
  <si>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</si>
  <si>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</si>
  <si>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</si>
  <si>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</si>
  <si>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</si>
  <si>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</si>
  <si>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</si>
  <si>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</si>
  <si>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</si>
  <si>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</si>
  <si>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</si>
  <si>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</si>
  <si>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</si>
  <si>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</si>
  <si>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</si>
  <si>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</si>
  <si>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</si>
  <si>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</si>
  <si>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</si>
  <si>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</si>
  <si>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</si>
  <si>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</si>
  <si>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</si>
  <si>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</si>
  <si>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</si>
  <si>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</si>
  <si>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</si>
  <si>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</si>
  <si>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</si>
  <si>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</si>
  <si>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</si>
  <si>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</si>
  <si>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</si>
  <si>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</si>
  <si>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</si>
  <si>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</si>
  <si>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</si>
  <si>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</si>
  <si>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</si>
  <si>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</si>
  <si>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</si>
  <si>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</si>
  <si>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</si>
  <si>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</si>
  <si>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</si>
  <si>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</si>
  <si>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</si>
  <si>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</si>
  <si>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</si>
  <si>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</si>
  <si>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</si>
  <si>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</si>
  <si>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</si>
  <si>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</si>
  <si>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</si>
  <si>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</si>
  <si>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</si>
  <si>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</si>
  <si>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</si>
  <si>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</si>
  <si>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</si>
  <si>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</si>
  <si>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</si>
  <si>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</si>
  <si>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</si>
  <si>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</si>
  <si>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</si>
  <si>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</si>
  <si>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</si>
  <si>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</si>
  <si>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</si>
  <si>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</si>
  <si>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</si>
  <si>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</si>
  <si>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</si>
  <si>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</si>
  <si>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</si>
  <si>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</si>
  <si>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</si>
  <si>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</si>
  <si>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</si>
  <si>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</si>
  <si>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</si>
  <si>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</si>
  <si>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</si>
  <si>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</si>
  <si>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</si>
  <si>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</si>
  <si>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</si>
  <si>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</si>
  <si>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</si>
  <si>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</si>
  <si>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</si>
  <si>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</si>
  <si>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</si>
  <si>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</si>
  <si>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</si>
  <si>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</si>
  <si>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</si>
  <si>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</si>
  <si>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</si>
  <si>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</si>
  <si>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</si>
  <si>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</si>
  <si>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</si>
  <si>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</si>
  <si>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</si>
  <si>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</si>
  <si>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</si>
  <si>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</si>
  <si>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</si>
  <si>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</si>
  <si>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</si>
  <si>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</si>
  <si>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</si>
  <si>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</si>
  <si>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</si>
  <si>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</si>
  <si>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</si>
  <si>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</si>
  <si>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</si>
  <si>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</si>
  <si>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</si>
  <si>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</si>
  <si>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</si>
  <si>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</si>
  <si>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</si>
  <si>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</si>
  <si>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</si>
  <si>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</si>
  <si>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</si>
  <si>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</si>
  <si>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</si>
  <si>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</si>
  <si>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</si>
  <si>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</si>
  <si>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</si>
  <si>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</si>
  <si>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</si>
  <si>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</si>
  <si>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</si>
  <si>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</si>
  <si>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</si>
  <si>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</si>
  <si>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</si>
  <si>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</si>
  <si>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</si>
  <si>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</si>
  <si>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</si>
  <si>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</si>
  <si>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</si>
  <si>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</si>
  <si>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</si>
  <si>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</si>
  <si>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</si>
  <si>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</si>
  <si>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</si>
  <si>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</si>
  <si>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</si>
  <si>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</si>
  <si>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</si>
  <si>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</si>
  <si>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</si>
  <si>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</si>
  <si>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</si>
  <si>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</si>
  <si>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</si>
  <si>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</si>
  <si>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</si>
  <si>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</si>
  <si>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</si>
  <si>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</si>
  <si>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</si>
  <si>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</si>
  <si>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</si>
  <si>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</si>
  <si>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</si>
  <si>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</si>
  <si>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</si>
  <si>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</si>
  <si>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</si>
  <si>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</si>
  <si>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</si>
  <si>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</si>
  <si>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</si>
  <si>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</si>
  <si>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</si>
  <si>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</si>
  <si>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</si>
  <si>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</si>
  <si>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</si>
  <si>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</si>
  <si>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</si>
  <si>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</si>
  <si>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</si>
  <si>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</si>
  <si>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</si>
  <si>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</si>
  <si>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</si>
  <si>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</si>
  <si>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</si>
  <si>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</si>
  <si>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</si>
  <si>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</si>
  <si>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</si>
  <si>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</si>
  <si>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</si>
  <si>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</si>
  <si>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</si>
  <si>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</si>
  <si>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</si>
  <si>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</si>
  <si>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</si>
  <si>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</si>
  <si>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</si>
  <si>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</si>
  <si>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</si>
  <si>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</si>
  <si>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</si>
  <si>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</si>
  <si>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</si>
  <si>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</si>
  <si>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</si>
  <si>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</si>
  <si>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</si>
  <si>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</si>
  <si>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</si>
  <si>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</si>
  <si>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</si>
  <si>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</si>
  <si>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</si>
  <si>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</si>
  <si>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</si>
  <si>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</si>
  <si>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</si>
  <si>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</si>
  <si>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</si>
  <si>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</si>
  <si>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</si>
  <si>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</si>
  <si>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</si>
  <si>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</si>
  <si>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</si>
  <si>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</si>
  <si>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</si>
  <si>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</si>
  <si>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</si>
  <si>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</si>
  <si>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</si>
  <si>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</si>
  <si>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</si>
  <si>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</si>
  <si>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</si>
  <si>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</si>
  <si>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</si>
  <si>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</si>
  <si>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</si>
  <si>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</si>
  <si>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</si>
  <si>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</si>
  <si>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</si>
  <si>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</si>
  <si>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</si>
  <si>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</si>
  <si>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</si>
  <si>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</si>
  <si>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</si>
  <si>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</si>
  <si>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</si>
  <si>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</si>
  <si>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</si>
  <si>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</si>
  <si>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</si>
  <si>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</si>
  <si>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</si>
  <si>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</si>
  <si>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</si>
  <si>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</si>
  <si>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</si>
  <si>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</si>
  <si>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</si>
  <si>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</si>
  <si>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</si>
  <si>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</si>
  <si>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</si>
  <si>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</si>
  <si>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</si>
  <si>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</si>
  <si>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</si>
  <si>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</si>
  <si>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</si>
  <si>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</si>
  <si>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</si>
  <si>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</si>
  <si>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</si>
  <si>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</si>
  <si>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</si>
  <si>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</si>
  <si>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</si>
  <si>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</si>
  <si>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</si>
  <si>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</si>
  <si>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</si>
  <si>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</si>
  <si>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</si>
  <si>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</si>
  <si>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</si>
  <si>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</si>
  <si>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</si>
  <si>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</si>
  <si>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</si>
  <si>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</si>
  <si>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</si>
  <si>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</si>
  <si>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</si>
  <si>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</si>
  <si>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</si>
  <si>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</si>
  <si>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</si>
  <si>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</si>
  <si>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</si>
  <si>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</si>
  <si>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</si>
  <si>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</si>
  <si>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</si>
  <si>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</si>
  <si>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</si>
  <si>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</si>
  <si>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</si>
  <si>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</si>
  <si>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</si>
  <si>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</si>
  <si>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</si>
  <si>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</si>
  <si>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</si>
  <si>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</si>
  <si>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</si>
  <si>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</si>
  <si>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</si>
  <si>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</si>
  <si>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</si>
  <si>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</si>
  <si>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</si>
  <si>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</si>
  <si>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</si>
  <si>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</si>
  <si>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</si>
  <si>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</si>
  <si>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</si>
  <si>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</si>
  <si>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</si>
  <si>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</si>
  <si>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</si>
  <si>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</si>
  <si>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</si>
  <si>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</si>
  <si>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</si>
  <si>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</si>
  <si>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</si>
  <si>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</si>
  <si>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</si>
  <si>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</si>
  <si>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</si>
  <si>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</si>
  <si>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</si>
  <si>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</si>
  <si>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</si>
  <si>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</si>
  <si>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</si>
  <si>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</si>
  <si>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</si>
  <si>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</si>
  <si>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</si>
  <si>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</si>
  <si>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</si>
  <si>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</si>
  <si>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</si>
  <si>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</si>
  <si>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</si>
  <si>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</si>
  <si>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</si>
  <si>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</si>
  <si>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</si>
  <si>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</si>
  <si>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</si>
  <si>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</si>
  <si>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</si>
  <si>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</si>
  <si>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</si>
  <si>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</si>
  <si>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</si>
  <si>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</si>
  <si>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</si>
  <si>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</si>
  <si>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</si>
  <si>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</si>
  <si>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</si>
  <si>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</si>
  <si>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</si>
  <si>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</si>
  <si>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</si>
  <si>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</si>
  <si>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</si>
  <si>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</si>
  <si>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</si>
  <si>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</si>
  <si>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</si>
  <si>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</si>
  <si>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</si>
  <si>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</si>
  <si>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</si>
  <si>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</si>
  <si>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</si>
  <si>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</si>
  <si>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</si>
  <si>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</si>
  <si>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</si>
  <si>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</si>
  <si>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</si>
  <si>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</si>
  <si>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</si>
  <si>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</si>
  <si>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</si>
  <si>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</si>
  <si>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</si>
  <si>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</si>
  <si>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</si>
  <si>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</si>
  <si>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</si>
  <si>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</si>
  <si>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</si>
  <si>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</si>
  <si>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</si>
  <si>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</si>
  <si>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</si>
  <si>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</si>
  <si>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</si>
  <si>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</si>
  <si>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</si>
  <si>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</si>
  <si>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</si>
  <si>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</si>
  <si>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</si>
  <si>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</si>
  <si>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</si>
  <si>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</si>
  <si>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</si>
  <si>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</si>
  <si>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</si>
  <si>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</si>
  <si>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</si>
  <si>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</si>
  <si>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</si>
  <si>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</si>
  <si>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</si>
  <si>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</si>
  <si>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</si>
  <si>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</si>
  <si>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</si>
  <si>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</si>
  <si>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</si>
  <si>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</si>
  <si>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</si>
  <si>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</si>
  <si>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</si>
  <si>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</si>
  <si>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</si>
  <si>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</si>
  <si>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</si>
  <si>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</si>
  <si>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</si>
  <si>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</si>
  <si>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</si>
  <si>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</si>
  <si>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</si>
  <si>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</si>
  <si>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</si>
  <si>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</si>
  <si>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</si>
  <si>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</si>
  <si>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</si>
  <si>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</si>
  <si>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</si>
  <si>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</si>
  <si>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</si>
  <si>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</si>
  <si>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</si>
  <si>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</si>
  <si>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</si>
  <si>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</si>
  <si>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</si>
  <si>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</si>
  <si>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</si>
  <si>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</si>
  <si>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</si>
  <si>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</si>
  <si>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</si>
  <si>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</si>
  <si>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</si>
  <si>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</si>
  <si>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</si>
  <si>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</si>
  <si>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</si>
  <si>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</si>
  <si>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</si>
  <si>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</si>
  <si>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</si>
  <si>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</si>
  <si>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</si>
  <si>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</si>
  <si>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</si>
  <si>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</si>
  <si>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</si>
  <si>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</si>
  <si>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</si>
  <si>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</si>
  <si>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</si>
  <si>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</si>
  <si>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</si>
  <si>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</si>
  <si>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</si>
  <si>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</si>
  <si>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</si>
  <si>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</si>
  <si>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</si>
  <si>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</si>
  <si>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</si>
  <si>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</si>
  <si>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</si>
  <si>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</si>
  <si>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</si>
  <si>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</si>
  <si>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</si>
  <si>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</si>
  <si>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</si>
  <si>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</si>
  <si>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</si>
  <si>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</si>
  <si>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</si>
  <si>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</si>
  <si>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</si>
  <si>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</si>
  <si>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</si>
  <si>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</si>
  <si>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</si>
  <si>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</si>
  <si>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</si>
  <si>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</si>
  <si>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</si>
  <si>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</si>
  <si>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</si>
  <si>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</si>
  <si>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</si>
  <si>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</si>
  <si>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</si>
  <si>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</si>
  <si>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</si>
  <si>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</si>
  <si>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</si>
  <si>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</si>
  <si>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</si>
  <si>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</si>
  <si>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</si>
  <si>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</si>
  <si>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</si>
  <si>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</si>
  <si>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</si>
  <si>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</si>
  <si>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</si>
  <si>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</si>
  <si>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</si>
  <si>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</si>
  <si>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</si>
  <si>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</si>
  <si>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</si>
  <si>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</si>
  <si>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</si>
  <si>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</si>
  <si>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</si>
  <si>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</si>
  <si>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</si>
  <si>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</si>
  <si>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</si>
  <si>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</si>
  <si>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</si>
  <si>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</si>
  <si>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</si>
  <si>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</si>
  <si>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</si>
  <si>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</si>
  <si>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</si>
  <si>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</si>
  <si>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</si>
  <si>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</si>
  <si>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</si>
  <si>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</si>
  <si>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</si>
  <si>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</si>
  <si>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</si>
  <si>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</si>
  <si>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</si>
  <si>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</si>
  <si>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</si>
  <si>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</si>
  <si>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</si>
  <si>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</si>
  <si>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</si>
  <si>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</si>
  <si>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</si>
  <si>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</si>
  <si>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</si>
  <si>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</si>
  <si>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</si>
  <si>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</si>
  <si>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</si>
  <si>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</si>
  <si>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</si>
  <si>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</si>
  <si>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</si>
  <si>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</si>
  <si>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</si>
  <si>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</si>
  <si>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</si>
  <si>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</si>
  <si>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</si>
  <si>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</si>
  <si>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</si>
  <si>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</si>
  <si>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</si>
  <si>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</si>
  <si>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</si>
  <si>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</si>
  <si>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</si>
  <si>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</si>
  <si>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</si>
  <si>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</si>
  <si>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</si>
  <si>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</si>
  <si>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</si>
  <si>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</si>
  <si>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</si>
  <si>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</si>
  <si>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</si>
  <si>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</si>
  <si>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</si>
  <si>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</si>
  <si>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</si>
  <si>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</si>
  <si>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</si>
  <si>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</si>
  <si>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</si>
  <si>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</si>
  <si>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</si>
  <si>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</si>
  <si>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</si>
  <si>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</si>
  <si>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</si>
  <si>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</si>
  <si>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</si>
  <si>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</si>
  <si>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</si>
  <si>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</si>
  <si>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</si>
  <si>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</si>
  <si>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</si>
  <si>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</si>
  <si>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</si>
  <si>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</si>
  <si>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</si>
  <si>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</si>
  <si>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</si>
  <si>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</si>
  <si>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</si>
  <si>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</si>
  <si>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</si>
  <si>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</si>
  <si>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</si>
  <si>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</si>
  <si>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</si>
  <si>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</si>
  <si>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</si>
  <si>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</si>
  <si>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</si>
  <si>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</si>
  <si>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</si>
  <si>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</si>
  <si>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</si>
  <si>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</si>
  <si>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</si>
  <si>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</si>
  <si>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</si>
  <si>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</si>
  <si>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</si>
  <si>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</si>
  <si>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</si>
  <si>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</si>
  <si>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</si>
  <si>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</si>
  <si>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</si>
  <si>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</si>
  <si>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</si>
  <si>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</si>
  <si>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</si>
  <si>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</si>
  <si>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</si>
  <si>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</si>
  <si>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</si>
  <si>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</si>
  <si>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</si>
  <si>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</si>
  <si>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</si>
  <si>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</si>
  <si>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</si>
  <si>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</si>
  <si>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</si>
  <si>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</si>
  <si>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</si>
  <si>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</si>
  <si>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</si>
  <si>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</si>
  <si>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</si>
  <si>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</si>
  <si>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</si>
  <si>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</si>
  <si>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</si>
  <si>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</si>
  <si>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</si>
  <si>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</si>
  <si>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</si>
  <si>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</si>
  <si>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</si>
  <si>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</si>
  <si>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</si>
  <si>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</si>
  <si>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</si>
  <si>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</si>
  <si>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</si>
  <si>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</si>
  <si>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</si>
  <si>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</si>
  <si>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</si>
  <si>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</si>
  <si>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</si>
  <si>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</si>
  <si>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</si>
  <si>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</si>
  <si>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</si>
  <si>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</si>
  <si>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</si>
  <si>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</si>
  <si>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</si>
  <si>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</si>
  <si>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</si>
  <si>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</si>
  <si>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</si>
  <si>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</si>
  <si>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</si>
  <si>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</si>
  <si>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</si>
  <si>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</si>
  <si>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</si>
  <si>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</si>
  <si>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</si>
  <si>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</si>
  <si>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</si>
  <si>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</si>
  <si>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</si>
  <si>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</si>
  <si>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</si>
  <si>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</si>
  <si>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</si>
  <si>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</si>
  <si>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</si>
  <si>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</si>
  <si>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</si>
  <si>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</si>
  <si>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</si>
  <si>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</si>
  <si>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</si>
  <si>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</si>
  <si>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</si>
  <si>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</si>
  <si>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</si>
  <si>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</si>
  <si>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</si>
  <si>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</si>
  <si>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</si>
  <si>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</si>
  <si>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</si>
  <si>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</si>
  <si>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</si>
  <si>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</si>
  <si>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</si>
  <si>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</si>
  <si>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</si>
  <si>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</si>
  <si>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</si>
  <si>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</si>
  <si>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</si>
  <si>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</si>
  <si>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</si>
  <si>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</si>
  <si>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</si>
  <si>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</si>
  <si>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</si>
  <si>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</si>
  <si>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</si>
  <si>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</si>
  <si>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</si>
  <si>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</si>
  <si>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</si>
  <si>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</si>
  <si>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</si>
  <si>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</si>
  <si>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</si>
  <si>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</si>
  <si>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</si>
  <si>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</si>
  <si>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</si>
  <si>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</si>
  <si>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</si>
  <si>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</si>
  <si>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</si>
  <si>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</si>
  <si>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</si>
  <si>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</si>
  <si>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</si>
  <si>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</si>
  <si>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</si>
  <si>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</si>
  <si>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</si>
  <si>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</si>
  <si>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</si>
  <si>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</si>
  <si>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</si>
  <si>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</si>
  <si>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</si>
  <si>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</si>
  <si>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</si>
  <si>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</si>
  <si>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</si>
  <si>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</si>
  <si>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</si>
  <si>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</si>
  <si>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</si>
  <si>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</si>
  <si>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</si>
  <si>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</si>
  <si>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</si>
  <si>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</si>
  <si>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</si>
  <si>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</si>
  <si>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</si>
  <si>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</si>
  <si>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</si>
  <si>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</si>
  <si>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</si>
  <si>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</si>
  <si>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</si>
  <si>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</si>
  <si>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</si>
  <si>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</si>
  <si>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</si>
  <si>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</si>
  <si>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</si>
  <si>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</si>
  <si>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</si>
  <si>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</si>
  <si>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</si>
  <si>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</si>
  <si>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</si>
  <si>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</si>
  <si>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</si>
  <si>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</si>
  <si>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</si>
  <si>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</si>
  <si>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</si>
  <si>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</si>
  <si>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</si>
  <si>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</si>
  <si>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</si>
  <si>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</si>
  <si>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</si>
  <si>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</si>
  <si>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</si>
  <si>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</si>
  <si>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</si>
  <si>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</si>
  <si>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</si>
  <si>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</si>
  <si>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</si>
  <si>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</si>
  <si>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</si>
  <si>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</si>
  <si>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</si>
  <si>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</si>
  <si>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</si>
  <si>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</si>
  <si>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</si>
  <si>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</si>
  <si>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</si>
  <si>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</si>
  <si>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</si>
  <si>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</si>
  <si>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</si>
  <si>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</si>
  <si>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</si>
  <si>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</si>
  <si>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</si>
  <si>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</si>
  <si>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</si>
  <si>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</si>
  <si>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</si>
  <si>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</si>
  <si>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</si>
  <si>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</si>
  <si>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</si>
  <si>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</si>
  <si>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</si>
  <si>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</si>
  <si>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</si>
  <si>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</si>
  <si>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</si>
  <si>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</si>
  <si>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</si>
  <si>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</si>
  <si>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</si>
  <si>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</si>
  <si>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</si>
  <si>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</si>
  <si>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</si>
  <si>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</si>
  <si>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</si>
  <si>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</si>
  <si>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</si>
  <si>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</si>
  <si>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</si>
  <si>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</si>
  <si>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</si>
  <si>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</si>
  <si>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</si>
  <si>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</si>
  <si>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</si>
  <si>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</si>
  <si>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</si>
  <si>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</si>
  <si>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</si>
  <si>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</si>
  <si>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</si>
  <si>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</si>
  <si>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</si>
  <si>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</si>
  <si>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</si>
  <si>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</si>
  <si>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</si>
  <si>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</si>
  <si>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</si>
  <si>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</si>
  <si>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</si>
  <si>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</si>
  <si>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</si>
  <si>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</si>
  <si>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</si>
  <si>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</si>
  <si>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</si>
  <si>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</si>
  <si>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</si>
  <si>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</si>
  <si>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</si>
  <si>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</si>
  <si>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</si>
  <si>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</si>
  <si>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</si>
  <si>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</si>
  <si>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</si>
  <si>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</si>
  <si>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</si>
  <si>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</si>
  <si>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</si>
  <si>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</si>
  <si>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</si>
  <si>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</si>
  <si>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</si>
  <si>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</si>
  <si>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</si>
  <si>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</si>
  <si>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</si>
  <si>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</si>
  <si>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</si>
  <si>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</si>
  <si>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</si>
  <si>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</si>
  <si>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</si>
  <si>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</si>
  <si>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</si>
  <si>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</si>
  <si>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</si>
  <si>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</si>
  <si>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</si>
  <si>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</si>
  <si>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</si>
  <si>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</si>
  <si>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</si>
  <si>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</si>
  <si>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</si>
  <si>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</si>
  <si>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</si>
  <si>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</si>
  <si>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</si>
  <si>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</si>
  <si>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</si>
  <si>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</si>
  <si>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</si>
  <si>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</si>
  <si>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</si>
  <si>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</si>
  <si>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</si>
  <si>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</si>
  <si>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</si>
  <si>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</si>
  <si>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</si>
  <si>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</si>
  <si>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</si>
  <si>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</si>
  <si>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</si>
  <si>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</si>
  <si>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</si>
  <si>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</si>
  <si>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</si>
  <si>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</si>
  <si>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</si>
  <si>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</si>
  <si>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</si>
  <si>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</si>
  <si>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</si>
  <si>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</si>
  <si>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</si>
  <si>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</si>
  <si>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</si>
  <si>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</si>
  <si>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</si>
  <si>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</si>
  <si>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</si>
  <si>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</si>
  <si>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</si>
  <si>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</si>
  <si>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</si>
  <si>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</si>
  <si>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</si>
  <si>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</si>
  <si>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</si>
  <si>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</si>
  <si>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</si>
  <si>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</si>
  <si>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</si>
  <si>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</si>
  <si>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</si>
  <si>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</si>
  <si>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</si>
  <si>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</si>
  <si>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</si>
  <si>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</si>
  <si>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</si>
  <si>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</si>
  <si>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</si>
  <si>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</si>
  <si>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</si>
  <si>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</si>
  <si>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</si>
  <si>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</si>
  <si>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</si>
  <si>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</si>
  <si>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</si>
  <si>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</si>
  <si>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</si>
  <si>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</si>
  <si>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</si>
  <si>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</si>
  <si>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</si>
  <si>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</si>
  <si>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</si>
  <si>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</si>
  <si>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</si>
  <si>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</si>
  <si>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</si>
  <si>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</si>
  <si>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</si>
  <si>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</si>
  <si>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</si>
  <si>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</si>
  <si>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</si>
  <si>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</si>
  <si>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</si>
  <si>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</si>
  <si>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</si>
  <si>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</si>
  <si>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</si>
  <si>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</si>
  <si>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</si>
  <si>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</si>
  <si>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</si>
  <si>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</si>
  <si>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</si>
  <si>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</si>
  <si>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</si>
  <si>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</si>
  <si>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</si>
  <si>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</si>
  <si>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</si>
  <si>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</si>
  <si>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</si>
  <si>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</si>
  <si>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</si>
  <si>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</si>
  <si>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</si>
  <si>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</si>
  <si>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</si>
  <si>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</si>
  <si>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</si>
  <si>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</si>
  <si>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</si>
  <si>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</si>
  <si>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</si>
  <si>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</si>
  <si>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</si>
  <si>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</si>
  <si>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</si>
  <si>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</si>
  <si>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</si>
  <si>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</si>
  <si>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</si>
  <si>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</si>
  <si>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</si>
  <si>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</si>
  <si>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</si>
  <si>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</si>
  <si>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</si>
  <si>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</si>
  <si>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</si>
  <si>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</si>
  <si>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</si>
  <si>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</si>
  <si>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</si>
  <si>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</si>
  <si>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</si>
  <si>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</si>
  <si>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</si>
  <si>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</si>
  <si>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</si>
  <si>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</si>
  <si>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</si>
  <si>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</si>
  <si>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</si>
  <si>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</si>
  <si>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</si>
  <si>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</si>
  <si>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</si>
  <si>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</si>
  <si>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</si>
  <si>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</si>
  <si>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</si>
  <si>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</si>
  <si>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</si>
  <si>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</si>
  <si>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</si>
  <si>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</si>
  <si>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</si>
  <si>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</si>
  <si>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</si>
  <si>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</si>
  <si>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</si>
  <si>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</si>
  <si>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</si>
  <si>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</si>
  <si>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</si>
  <si>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</si>
  <si>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</si>
  <si>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</si>
  <si>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</si>
  <si>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</si>
  <si>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</si>
  <si>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</si>
  <si>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</si>
  <si>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</si>
  <si>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</si>
  <si>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</si>
  <si>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</si>
  <si>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</si>
  <si>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</si>
  <si>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</si>
  <si>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</si>
  <si>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</si>
  <si>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</si>
  <si>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</si>
  <si>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</si>
  <si>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</si>
  <si>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</si>
  <si>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</si>
  <si>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</si>
  <si>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</si>
  <si>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</si>
  <si>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</si>
  <si>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</si>
  <si>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</si>
  <si>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</si>
  <si>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</si>
  <si>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</si>
  <si>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</si>
  <si>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</si>
  <si>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</si>
  <si>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</si>
  <si>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</si>
  <si>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</si>
  <si>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</si>
  <si>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</si>
  <si>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</si>
  <si>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</si>
  <si>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</si>
  <si>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</si>
  <si>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</si>
  <si>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</si>
  <si>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</si>
  <si>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</si>
  <si>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</si>
  <si>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</si>
  <si>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</si>
  <si>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</si>
  <si>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</si>
  <si>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</si>
  <si>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</si>
  <si>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</si>
  <si>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</si>
  <si>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</si>
  <si>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</si>
  <si>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</si>
  <si>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</si>
  <si>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</si>
  <si>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</si>
  <si>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</si>
  <si>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</si>
  <si>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</si>
  <si>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</si>
  <si>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</si>
  <si>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</si>
  <si>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</si>
  <si>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</si>
  <si>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</si>
  <si>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</si>
  <si>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</si>
  <si>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</si>
  <si>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</si>
  <si>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</si>
  <si>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</si>
  <si>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</si>
  <si>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</si>
  <si>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</si>
  <si>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</si>
  <si>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</si>
  <si>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</si>
  <si>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</si>
  <si>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</si>
  <si>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</si>
  <si>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</si>
  <si>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</si>
  <si>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</si>
  <si>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</si>
  <si>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</si>
  <si>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</si>
  <si>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</si>
  <si>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</si>
  <si>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</si>
  <si>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</si>
  <si>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</si>
  <si>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</si>
  <si>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</si>
  <si>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</si>
  <si>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</si>
  <si>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</si>
  <si>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</si>
  <si>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</si>
  <si>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</si>
  <si>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</si>
  <si>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</si>
  <si>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</si>
  <si>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</si>
  <si>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</si>
  <si>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</si>
  <si>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</si>
  <si>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</si>
  <si>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</si>
  <si>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</si>
  <si>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</si>
  <si>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</si>
  <si>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</si>
  <si>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</si>
  <si>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</si>
  <si>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</si>
  <si>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</si>
  <si>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</si>
  <si>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</si>
  <si>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</si>
  <si>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</si>
  <si>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</si>
  <si>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</si>
  <si>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</si>
  <si>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</si>
  <si>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</si>
  <si>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</si>
  <si>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</si>
  <si>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</si>
  <si>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</si>
  <si>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</si>
  <si>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</si>
  <si>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</si>
  <si>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</si>
  <si>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</si>
  <si>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</si>
  <si>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</si>
  <si>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</si>
  <si>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</si>
  <si>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</si>
  <si>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</si>
  <si>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</si>
  <si>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</si>
  <si>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</si>
  <si>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</si>
  <si>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</si>
  <si>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</si>
  <si>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</si>
  <si>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</si>
  <si>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</si>
  <si>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</si>
  <si>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</si>
  <si>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</si>
  <si>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</si>
  <si>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</si>
  <si>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</si>
  <si>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</si>
  <si>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</si>
  <si>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</si>
  <si>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</si>
  <si>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</si>
  <si>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</si>
  <si>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</si>
  <si>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</si>
  <si>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</si>
  <si>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</si>
  <si>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</si>
  <si>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</si>
  <si>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</si>
  <si>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</si>
  <si>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</si>
  <si>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</si>
  <si>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</si>
  <si>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</si>
  <si>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</si>
  <si>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</si>
  <si>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</si>
  <si>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</si>
  <si>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</si>
  <si>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</si>
  <si>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</si>
  <si>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</si>
  <si>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</si>
  <si>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</si>
  <si>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</si>
  <si>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</si>
  <si>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</si>
  <si>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</si>
  <si>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</si>
  <si>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</si>
  <si>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</si>
  <si>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</si>
  <si>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</si>
  <si>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</si>
  <si>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</si>
  <si>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</si>
  <si>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</si>
  <si>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</si>
  <si>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</si>
  <si>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</si>
  <si>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</si>
  <si>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</si>
  <si>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</si>
  <si>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</si>
  <si>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</si>
  <si>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</si>
  <si>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</si>
  <si>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</si>
  <si>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</si>
  <si>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</si>
  <si>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</si>
  <si>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</si>
  <si>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</si>
  <si>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</si>
  <si>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</si>
  <si>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</si>
  <si>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</si>
  <si>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</si>
  <si>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</si>
  <si>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</si>
  <si>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</si>
  <si>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</si>
  <si>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</si>
  <si>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</si>
  <si>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</si>
  <si>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</si>
  <si>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</si>
  <si>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</si>
  <si>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</si>
  <si>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</si>
  <si>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</si>
  <si>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</si>
  <si>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</si>
  <si>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</si>
  <si>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</si>
  <si>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</si>
  <si>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</si>
  <si>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</si>
  <si>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</si>
  <si>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</si>
  <si>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</si>
  <si>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</si>
  <si>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</si>
  <si>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</si>
  <si>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</si>
  <si>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</si>
  <si>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</si>
  <si>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</si>
  <si>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</si>
  <si>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</si>
  <si>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</si>
  <si>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</si>
  <si>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</si>
  <si>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</si>
  <si>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</si>
  <si>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</si>
  <si>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</si>
  <si>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</si>
  <si>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</si>
  <si>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</si>
  <si>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</si>
  <si>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</si>
  <si>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</si>
  <si>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</si>
  <si>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</si>
  <si>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</si>
  <si>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</si>
  <si>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</si>
  <si>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</si>
  <si>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</si>
  <si>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</si>
  <si>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</si>
  <si>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</si>
  <si>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</si>
  <si>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</si>
  <si>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</si>
  <si>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</si>
  <si>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</si>
  <si>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</si>
  <si>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</si>
  <si>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</si>
  <si>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</si>
  <si>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</si>
  <si>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</si>
  <si>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</si>
  <si>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</si>
  <si>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</si>
  <si>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</si>
  <si>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</si>
  <si>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</si>
  <si>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</si>
  <si>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</si>
  <si>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</si>
  <si>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</si>
  <si>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</si>
  <si>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</si>
  <si>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</si>
  <si>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</si>
  <si>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</si>
  <si>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</si>
  <si>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</si>
  <si>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</si>
  <si>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</si>
  <si>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</si>
  <si>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</si>
  <si>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</si>
  <si>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</si>
  <si>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</si>
  <si>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</si>
  <si>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</si>
  <si>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</si>
  <si>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</si>
  <si>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</si>
  <si>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</si>
  <si>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</si>
  <si>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</si>
  <si>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</si>
  <si>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</si>
  <si>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</si>
  <si>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</si>
  <si>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</si>
  <si>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</si>
  <si>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</si>
  <si>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</si>
  <si>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</si>
  <si>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</si>
  <si>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</si>
  <si>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</si>
  <si>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</si>
  <si>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</si>
  <si>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</si>
  <si>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</si>
  <si>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</si>
  <si>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</si>
  <si>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</si>
  <si>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</si>
  <si>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</si>
  <si>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</si>
  <si>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</si>
  <si>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</si>
  <si>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</si>
  <si>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</si>
  <si>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</si>
  <si>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</si>
  <si>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</si>
  <si>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</si>
  <si>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</si>
  <si>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</si>
  <si>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</si>
  <si>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</si>
  <si>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</si>
  <si>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</si>
  <si>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</si>
  <si>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</si>
  <si>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</si>
  <si>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</si>
  <si>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</si>
  <si>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</si>
  <si>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</si>
  <si>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</si>
  <si>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</si>
  <si>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</si>
  <si>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</si>
  <si>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</si>
  <si>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</si>
  <si>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</si>
  <si>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</si>
  <si>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</si>
  <si>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</si>
  <si>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</si>
  <si>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</si>
  <si>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</si>
  <si>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</si>
  <si>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</si>
  <si>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</si>
  <si>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</si>
  <si>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</si>
  <si>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</si>
  <si>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</si>
  <si>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</si>
  <si>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</si>
  <si>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</si>
  <si>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</si>
  <si>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</si>
  <si>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</si>
  <si>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</si>
  <si>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</si>
  <si>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</si>
  <si>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</si>
  <si>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</si>
  <si>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</si>
  <si>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</si>
  <si>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</si>
  <si>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</si>
  <si>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</si>
  <si>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</si>
  <si>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</si>
  <si>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</si>
  <si>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</si>
  <si>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</si>
  <si>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</si>
  <si>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</si>
  <si>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</si>
  <si>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</si>
  <si>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</si>
  <si>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</si>
  <si>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</si>
  <si>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</si>
  <si>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</si>
  <si>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</si>
  <si>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</si>
  <si>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</si>
  <si>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</si>
  <si>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</si>
  <si>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</si>
  <si>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</si>
  <si>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</si>
  <si>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</si>
  <si>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</si>
  <si>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</si>
  <si>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</si>
  <si>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</si>
  <si>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</si>
  <si>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</si>
  <si>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</si>
  <si>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</si>
  <si>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</si>
  <si>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</si>
  <si>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</si>
  <si>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</si>
  <si>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</si>
  <si>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</si>
  <si>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</si>
  <si>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</si>
  <si>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</si>
  <si>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</si>
  <si>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</si>
  <si>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</si>
  <si>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</si>
  <si>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</si>
  <si>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</si>
  <si>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</si>
  <si>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</si>
  <si>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</si>
  <si>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</si>
  <si>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</si>
  <si>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</si>
  <si>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</si>
  <si>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</si>
  <si>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</si>
  <si>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</si>
  <si>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</si>
  <si>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</si>
  <si>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</si>
  <si>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</si>
  <si>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</si>
  <si>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</si>
  <si>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</si>
  <si>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</si>
  <si>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</si>
  <si>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</si>
  <si>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</si>
  <si>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</si>
  <si>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</si>
  <si>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</si>
  <si>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</si>
  <si>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</si>
  <si>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</si>
  <si>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</si>
  <si>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</si>
  <si>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</si>
  <si>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</si>
  <si>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</si>
  <si>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</si>
  <si>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</si>
  <si>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</si>
  <si>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</si>
  <si>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</si>
  <si>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</si>
  <si>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</si>
  <si>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</si>
  <si>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</si>
  <si>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</si>
  <si>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</si>
  <si>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</si>
  <si>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</si>
  <si>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</si>
  <si>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</si>
  <si>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</si>
  <si>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</si>
  <si>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</si>
  <si>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</si>
  <si>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</si>
  <si>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</si>
  <si>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</si>
  <si>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</si>
  <si>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</si>
  <si>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</si>
  <si>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</si>
  <si>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</si>
  <si>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</si>
  <si>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</si>
  <si>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</si>
  <si>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</si>
  <si>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</si>
  <si>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</si>
  <si>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</si>
  <si>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</si>
  <si>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</si>
  <si>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</si>
  <si>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</si>
  <si>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</si>
  <si>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</si>
  <si>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</si>
  <si>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</si>
  <si>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</si>
  <si>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</si>
  <si>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</si>
  <si>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</si>
  <si>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</si>
  <si>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</si>
  <si>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</si>
  <si>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</si>
  <si>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</si>
  <si>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</si>
  <si>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</si>
  <si>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</si>
  <si>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</si>
  <si>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</si>
  <si>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</si>
  <si>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</si>
  <si>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</si>
  <si>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</si>
  <si>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</si>
  <si>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</si>
  <si>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</si>
  <si>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</si>
  <si>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</si>
  <si>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</si>
  <si>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</si>
  <si>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</si>
  <si>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</si>
  <si>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</si>
  <si>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</si>
  <si>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</si>
  <si>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</si>
  <si>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</si>
  <si>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</si>
  <si>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</si>
  <si>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</si>
  <si>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</si>
  <si>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</si>
  <si>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</si>
  <si>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</si>
  <si>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</si>
  <si>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</si>
  <si>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</si>
  <si>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</si>
  <si>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</si>
  <si>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</si>
  <si>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</si>
  <si>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</si>
  <si>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</si>
  <si>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</si>
  <si>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</si>
  <si>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</si>
  <si>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</si>
  <si>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</si>
  <si>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</si>
  <si>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</si>
  <si>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</si>
  <si>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</si>
  <si>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</si>
  <si>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</si>
  <si>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</si>
  <si>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</si>
  <si>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</si>
  <si>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</si>
  <si>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</si>
  <si>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</si>
  <si>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</si>
  <si>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</si>
  <si>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</si>
  <si>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</si>
  <si>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</si>
  <si>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</si>
  <si>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</si>
  <si>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</si>
  <si>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</si>
  <si>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</si>
  <si>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</si>
  <si>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</si>
  <si>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</si>
  <si>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</si>
  <si>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</si>
  <si>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</si>
  <si>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</si>
  <si>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</si>
  <si>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</si>
  <si>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</si>
  <si>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</si>
  <si>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</si>
  <si>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</si>
  <si>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</si>
  <si>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</si>
  <si>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</si>
  <si>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</si>
  <si>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</si>
  <si>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</si>
  <si>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</si>
  <si>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</si>
  <si>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</si>
  <si>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</si>
  <si>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</si>
  <si>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</si>
  <si>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</si>
  <si>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</si>
  <si>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</si>
  <si>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</si>
  <si>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</si>
  <si>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</si>
  <si>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</si>
  <si>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</si>
  <si>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</si>
  <si>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</si>
  <si>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</si>
  <si>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</si>
  <si>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</si>
  <si>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</si>
  <si>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</si>
  <si>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</si>
  <si>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</si>
  <si>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</si>
  <si>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</si>
  <si>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</si>
  <si>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</si>
  <si>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</si>
  <si>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</si>
  <si>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</si>
  <si>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</si>
  <si>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</si>
  <si>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</si>
  <si>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</si>
  <si>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</si>
  <si>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</si>
  <si>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</si>
  <si>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</si>
  <si>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</si>
  <si>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</si>
  <si>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</si>
  <si>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</si>
  <si>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</si>
  <si>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</si>
  <si>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</si>
  <si>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</si>
  <si>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</si>
  <si>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</si>
  <si>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</si>
  <si>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</si>
  <si>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</si>
  <si>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</si>
  <si>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</si>
  <si>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</si>
  <si>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</si>
  <si>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</si>
  <si>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</si>
  <si>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</si>
  <si>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</si>
  <si>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</si>
  <si>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</si>
  <si>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</si>
  <si>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</si>
  <si>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</si>
  <si>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</si>
  <si>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</si>
  <si>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</si>
  <si>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</si>
  <si>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</si>
  <si>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</si>
  <si>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</si>
  <si>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</si>
  <si>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</si>
  <si>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</si>
  <si>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</si>
  <si>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</si>
  <si>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</si>
  <si>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</si>
  <si>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</si>
  <si>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</si>
  <si>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</si>
  <si>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</si>
  <si>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</si>
  <si>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</si>
  <si>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</si>
  <si>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</si>
  <si>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</si>
  <si>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</si>
  <si>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</si>
  <si>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</si>
  <si>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</si>
  <si>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</si>
  <si>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</si>
  <si>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</si>
  <si>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</si>
  <si>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</si>
  <si>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</si>
  <si>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</si>
  <si>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</si>
  <si>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</si>
  <si>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</si>
  <si>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</si>
  <si>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</si>
  <si>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</si>
  <si>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</si>
  <si>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</si>
  <si>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</si>
  <si>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</si>
  <si>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</si>
  <si>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</si>
  <si>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</si>
  <si>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</si>
  <si>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</si>
  <si>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</si>
  <si>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</si>
  <si>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</si>
  <si>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</si>
  <si>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</si>
  <si>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</si>
  <si>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</si>
  <si>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</si>
  <si>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</si>
  <si>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</si>
  <si>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</si>
  <si>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</si>
  <si>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</si>
  <si>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</si>
  <si>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</si>
  <si>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</si>
  <si>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</si>
  <si>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</si>
  <si>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</si>
  <si>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</si>
  <si>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</si>
  <si>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</si>
  <si>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</si>
  <si>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</si>
  <si>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</si>
  <si>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</si>
  <si>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</si>
  <si>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</si>
  <si>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</si>
  <si>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</si>
  <si>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</si>
  <si>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</si>
  <si>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</si>
  <si>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</si>
  <si>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</si>
  <si>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</si>
  <si>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</si>
  <si>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</si>
  <si>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</si>
  <si>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</si>
  <si>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</si>
  <si>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</si>
  <si>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</si>
  <si>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</si>
  <si>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</si>
  <si>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</si>
  <si>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</si>
  <si>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</si>
  <si>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</si>
  <si>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</si>
  <si>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</si>
  <si>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</si>
  <si>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</si>
  <si>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</si>
  <si>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</si>
  <si>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</si>
  <si>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</si>
  <si>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</si>
  <si>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</si>
  <si>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</si>
  <si>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</si>
  <si>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</si>
  <si>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</si>
  <si>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</si>
  <si>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</si>
  <si>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</si>
  <si>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</si>
  <si>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</si>
  <si>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</si>
  <si>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</si>
  <si>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</si>
  <si>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</si>
  <si>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</si>
  <si>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</si>
  <si>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</si>
  <si>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</si>
  <si>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</si>
  <si>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</si>
  <si>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</si>
  <si>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</si>
  <si>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</si>
  <si>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</si>
  <si>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</si>
  <si>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</si>
  <si>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</si>
  <si>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</si>
  <si>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</si>
  <si>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</si>
  <si>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</si>
  <si>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</si>
  <si>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</si>
  <si>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</si>
  <si>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</si>
  <si>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</si>
  <si>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</si>
  <si>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</si>
  <si>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</si>
  <si>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</si>
  <si>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</si>
  <si>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</si>
  <si>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</si>
  <si>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</si>
  <si>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</si>
  <si>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</si>
  <si>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</si>
  <si>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</si>
  <si>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</si>
  <si>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</si>
  <si>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</si>
  <si>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</si>
  <si>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</si>
  <si>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</si>
  <si>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</si>
  <si>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</si>
  <si>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</si>
  <si>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</si>
  <si>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</si>
  <si>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</si>
  <si>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</si>
  <si>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</si>
  <si>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</si>
  <si>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</si>
  <si>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</si>
  <si>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</si>
  <si>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</si>
  <si>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</si>
  <si>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</si>
  <si>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</si>
  <si>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</si>
  <si>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</si>
  <si>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</si>
  <si>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</si>
  <si>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</si>
  <si>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</si>
  <si>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</si>
  <si>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</si>
  <si>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</si>
  <si>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</si>
  <si>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</si>
  <si>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</si>
  <si>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</si>
  <si>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</si>
  <si>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</si>
  <si>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</si>
  <si>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</si>
  <si>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</si>
  <si>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</si>
  <si>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</si>
  <si>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</si>
  <si>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</si>
  <si>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</si>
  <si>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</si>
  <si>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</si>
  <si>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</si>
  <si>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</si>
  <si>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</si>
  <si>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</si>
  <si>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</si>
  <si>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</si>
  <si>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</si>
  <si>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</si>
  <si>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</si>
  <si>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</si>
  <si>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</si>
  <si>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</si>
  <si>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</si>
  <si>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</si>
  <si>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</si>
  <si>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</si>
  <si>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</si>
  <si>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</si>
  <si>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</si>
  <si>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</si>
  <si>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</si>
  <si>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</si>
  <si>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</si>
  <si>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</si>
  <si>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</si>
  <si>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</si>
  <si>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</si>
  <si>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</si>
  <si>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</si>
  <si>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</si>
  <si>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</si>
  <si>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</si>
  <si>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</si>
  <si>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</si>
  <si>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</si>
  <si>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</si>
  <si>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</si>
  <si>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</si>
  <si>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</si>
  <si>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</si>
  <si>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</si>
  <si>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</si>
  <si>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</si>
  <si>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</si>
  <si>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</si>
  <si>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</si>
  <si>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</si>
  <si>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</si>
  <si>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</si>
  <si>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</si>
  <si>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</si>
  <si>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</si>
  <si>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</si>
  <si>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</si>
  <si>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</si>
  <si>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</si>
  <si>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</si>
  <si>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</si>
  <si>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</si>
  <si>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</si>
  <si>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</si>
  <si>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</si>
  <si>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</si>
  <si>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</si>
  <si>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</si>
  <si>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</si>
  <si>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</si>
  <si>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</si>
  <si>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</si>
  <si>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</si>
  <si>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</si>
  <si>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</si>
  <si>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</si>
  <si>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</si>
  <si>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</si>
  <si>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</si>
  <si>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</si>
  <si>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</si>
  <si>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</si>
  <si>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</si>
  <si>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</si>
  <si>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</si>
  <si>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</si>
  <si>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</si>
  <si>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</si>
  <si>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</si>
  <si>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</si>
  <si>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</si>
  <si>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</si>
  <si>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</si>
  <si>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</si>
  <si>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</si>
  <si>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</si>
  <si>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</si>
  <si>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</si>
  <si>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</si>
  <si>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</si>
  <si>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</si>
  <si>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</si>
  <si>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</si>
  <si>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</si>
  <si>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</si>
  <si>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</si>
  <si>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</si>
  <si>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</si>
  <si>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</si>
  <si>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</si>
  <si>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</si>
  <si>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</si>
  <si>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</si>
  <si>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</si>
  <si>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</si>
  <si>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</si>
  <si>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</si>
  <si>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</si>
  <si>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</si>
  <si>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</si>
  <si>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</si>
  <si>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</si>
  <si>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</si>
  <si>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</si>
  <si>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</si>
  <si>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</si>
  <si>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</si>
  <si>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</si>
  <si>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</si>
  <si>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</si>
  <si>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</si>
  <si>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</si>
  <si>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</si>
  <si>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</si>
  <si>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</si>
  <si>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</si>
  <si>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</si>
  <si>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</si>
  <si>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</si>
  <si>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</si>
  <si>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</si>
  <si>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</si>
  <si>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</si>
  <si>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</si>
  <si>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</si>
  <si>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</si>
  <si>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</si>
  <si>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</si>
  <si>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</si>
  <si>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</si>
  <si>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</si>
  <si>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</si>
  <si>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</si>
  <si>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</si>
  <si>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</si>
  <si>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</si>
  <si>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</si>
  <si>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</si>
  <si>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</si>
  <si>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</si>
  <si>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</si>
  <si>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</si>
  <si>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</si>
  <si>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</si>
  <si>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</si>
  <si>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</si>
  <si>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</si>
  <si>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</si>
  <si>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</si>
  <si>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</si>
  <si>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</si>
  <si>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</si>
  <si>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</si>
  <si>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</si>
  <si>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</si>
  <si>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</si>
  <si>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</si>
  <si>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</si>
  <si>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</si>
  <si>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</si>
  <si>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</si>
  <si>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</si>
  <si>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</si>
  <si>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</si>
  <si>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</si>
  <si>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</si>
  <si>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</si>
  <si>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</si>
  <si>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</si>
  <si>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</si>
  <si>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</si>
  <si>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</si>
  <si>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</si>
  <si>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</si>
  <si>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</si>
  <si>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</si>
  <si>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</si>
  <si>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</si>
  <si>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</si>
  <si>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</si>
  <si>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</si>
  <si>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</si>
  <si>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</si>
  <si>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</si>
  <si>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</si>
  <si>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</si>
  <si>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</si>
  <si>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</si>
  <si>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</si>
  <si>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</si>
  <si>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</si>
  <si>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</si>
  <si>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</si>
  <si>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</si>
  <si>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</si>
  <si>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</si>
  <si>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</si>
  <si>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</si>
  <si>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</si>
  <si>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</si>
  <si>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</si>
  <si>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</si>
  <si>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</si>
  <si>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</si>
  <si>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</si>
  <si>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</si>
  <si>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</si>
  <si>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</si>
  <si>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</si>
  <si>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</si>
  <si>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</si>
  <si>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</si>
  <si>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</si>
  <si>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</si>
  <si>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</si>
  <si>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</si>
  <si>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</si>
  <si>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</si>
  <si>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</si>
  <si>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</si>
  <si>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</si>
  <si>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</si>
  <si>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</si>
  <si>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</si>
  <si>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</si>
  <si>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</si>
  <si>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</si>
  <si>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</si>
  <si>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</si>
  <si>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</si>
  <si>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</si>
  <si>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</si>
  <si>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</si>
  <si>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</si>
  <si>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</si>
  <si>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</si>
  <si>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</si>
  <si>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</si>
  <si>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</si>
  <si>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</si>
  <si>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</si>
  <si>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</si>
  <si>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</si>
  <si>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</si>
  <si>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</si>
  <si>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</si>
  <si>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</si>
  <si>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</si>
  <si>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</si>
  <si>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</si>
  <si>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</si>
  <si>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</si>
  <si>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</si>
  <si>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</si>
  <si>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</si>
  <si>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</si>
  <si>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</si>
  <si>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</si>
  <si>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</si>
  <si>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</si>
  <si>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</si>
  <si>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</si>
  <si>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</si>
  <si>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</si>
  <si>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</si>
  <si>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</si>
  <si>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</si>
  <si>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</si>
  <si>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</si>
  <si>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</si>
  <si>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</si>
  <si>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</si>
  <si>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</si>
  <si>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</si>
  <si>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</si>
  <si>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</si>
  <si>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</si>
  <si>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</si>
  <si>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</si>
  <si>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</si>
  <si>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</si>
  <si>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</si>
  <si>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</si>
  <si>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</si>
  <si>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</si>
  <si>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</si>
  <si>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</si>
  <si>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</si>
  <si>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</si>
  <si>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</si>
  <si>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</si>
  <si>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</si>
  <si>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</si>
  <si>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</si>
  <si>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</si>
  <si>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</si>
  <si>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</si>
  <si>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</si>
  <si>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</si>
  <si>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</si>
  <si>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</si>
  <si>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</si>
  <si>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</si>
  <si>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</si>
  <si>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</si>
  <si>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</si>
  <si>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</si>
  <si>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</si>
  <si>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</si>
  <si>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</si>
  <si>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</si>
  <si>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</si>
  <si>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</si>
  <si>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</si>
  <si>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</si>
  <si>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</si>
  <si>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</si>
  <si>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</si>
  <si>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</si>
  <si>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</si>
  <si>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</si>
  <si>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</si>
  <si>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</si>
  <si>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</si>
  <si>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</si>
  <si>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</si>
  <si>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</si>
  <si>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</si>
  <si>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</si>
  <si>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</si>
  <si>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</si>
  <si>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</si>
  <si>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</si>
  <si>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</si>
  <si>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</si>
  <si>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</si>
  <si>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</si>
  <si>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</si>
  <si>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</si>
  <si>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</si>
  <si>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</si>
  <si>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</si>
  <si>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</si>
  <si>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</si>
  <si>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</si>
  <si>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</si>
  <si>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</si>
  <si>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</si>
  <si>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</si>
  <si>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</si>
  <si>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</si>
  <si>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</si>
  <si>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</si>
  <si>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</si>
  <si>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</si>
  <si>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</si>
  <si>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</si>
  <si>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</si>
  <si>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</si>
  <si>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</si>
  <si>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</si>
  <si>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</si>
  <si>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</si>
  <si>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</si>
  <si>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</si>
  <si>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</si>
  <si>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</si>
  <si>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</si>
  <si>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</si>
  <si>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</si>
  <si>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</si>
  <si>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</si>
  <si>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</si>
  <si>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</si>
  <si>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</si>
  <si>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</si>
  <si>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</si>
  <si>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</si>
  <si>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</si>
  <si>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</si>
  <si>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</si>
  <si>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</si>
  <si>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</si>
  <si>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</si>
  <si>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</si>
  <si>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</si>
  <si>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</si>
  <si>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</si>
  <si>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</si>
  <si>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</si>
  <si>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</si>
  <si>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</si>
  <si>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</si>
  <si>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</si>
  <si>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</si>
  <si>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</si>
  <si>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</si>
  <si>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</si>
  <si>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</si>
  <si>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</si>
  <si>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</si>
  <si>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</si>
  <si>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</si>
  <si>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</si>
  <si>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</si>
  <si>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</si>
  <si>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</si>
  <si>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</si>
  <si>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</si>
  <si>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</si>
  <si>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</si>
  <si>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</si>
  <si>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</si>
  <si>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</si>
  <si>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</si>
  <si>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</si>
  <si>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</si>
  <si>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</si>
  <si>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</si>
  <si>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</si>
  <si>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</si>
  <si>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</si>
  <si>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</si>
  <si>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</si>
  <si>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</si>
  <si>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</si>
  <si>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</si>
  <si>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</si>
  <si>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</si>
  <si>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</si>
  <si>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</si>
  <si>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</si>
  <si>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</si>
  <si>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</si>
  <si>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</si>
  <si>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</si>
  <si>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</si>
  <si>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</si>
  <si>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</si>
  <si>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</si>
  <si>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</si>
  <si>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</si>
  <si>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</si>
  <si>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</si>
  <si>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</si>
  <si>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</si>
  <si>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</si>
  <si>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</si>
  <si>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</si>
  <si>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</si>
  <si>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</si>
  <si>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</si>
  <si>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</si>
  <si>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</si>
  <si>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</si>
  <si>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</si>
  <si>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</si>
  <si>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</si>
  <si>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</si>
  <si>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</si>
  <si>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</si>
  <si>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</si>
  <si>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</si>
  <si>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</si>
  <si>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</si>
  <si>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</si>
  <si>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</si>
  <si>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</si>
  <si>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</si>
  <si>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</si>
  <si>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</si>
  <si>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</si>
  <si>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</si>
  <si>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</si>
  <si>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</si>
  <si>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</si>
  <si>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</si>
  <si>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</si>
  <si>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</si>
  <si>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</si>
  <si>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</si>
  <si>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</si>
  <si>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</si>
  <si>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</si>
  <si>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</si>
  <si>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</si>
  <si>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</si>
  <si>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</si>
  <si>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</si>
  <si>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</si>
  <si>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</si>
  <si>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</si>
  <si>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</si>
  <si>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</si>
  <si>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</si>
  <si>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</si>
  <si>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</si>
  <si>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</si>
  <si>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</si>
  <si>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</si>
  <si>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</si>
  <si>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</si>
  <si>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</si>
  <si>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</si>
  <si>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</si>
  <si>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</si>
  <si>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</si>
  <si>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</si>
  <si>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</si>
  <si>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</si>
  <si>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</si>
  <si>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</si>
  <si>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</si>
  <si>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</si>
  <si>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</si>
  <si>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</si>
  <si>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</si>
  <si>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</si>
  <si>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</si>
  <si>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</si>
  <si>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</si>
  <si>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</si>
  <si>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</si>
  <si>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</si>
  <si>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</si>
  <si>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</si>
  <si>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</si>
  <si>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</si>
  <si>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</si>
  <si>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</si>
  <si>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</si>
  <si>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</si>
  <si>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</si>
  <si>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</si>
  <si>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</si>
  <si>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</si>
  <si>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</si>
  <si>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</si>
  <si>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</si>
  <si>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</si>
  <si>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</si>
  <si>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</si>
  <si>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</si>
  <si>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</si>
  <si>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</si>
  <si>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</si>
  <si>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</si>
  <si>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</si>
  <si>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</si>
  <si>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</si>
  <si>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</si>
  <si>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</si>
  <si>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</si>
  <si>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</si>
  <si>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</si>
  <si>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</si>
  <si>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</si>
  <si>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</si>
  <si>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</si>
  <si>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</si>
  <si>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</si>
  <si>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</si>
  <si>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</si>
  <si>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</si>
  <si>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</si>
  <si>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</si>
  <si>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</si>
  <si>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</si>
  <si>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</si>
  <si>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</si>
  <si>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</si>
  <si>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</si>
  <si>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</si>
  <si>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</si>
  <si>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</si>
  <si>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</si>
  <si>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</si>
  <si>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</si>
  <si>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</si>
  <si>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</si>
  <si>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</si>
  <si>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</si>
  <si>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</si>
  <si>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</si>
  <si>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</si>
  <si>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</si>
  <si>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</si>
  <si>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</si>
  <si>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</si>
  <si>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</si>
  <si>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</si>
  <si>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</si>
  <si>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</si>
  <si>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</si>
  <si>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</si>
  <si>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</si>
  <si>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</si>
  <si>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</si>
  <si>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</si>
  <si>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</si>
  <si>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</si>
  <si>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</si>
  <si>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</si>
  <si>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</si>
  <si>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</si>
  <si>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</si>
  <si>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</si>
  <si>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</si>
  <si>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</si>
  <si>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</si>
  <si>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</si>
  <si>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</si>
  <si>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</si>
  <si>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</si>
  <si>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</si>
  <si>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</si>
  <si>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</si>
  <si>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</si>
  <si>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</si>
  <si>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</si>
  <si>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</si>
  <si>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</si>
  <si>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</si>
  <si>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</si>
  <si>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</si>
  <si>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</si>
  <si>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</si>
  <si>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</si>
  <si>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</si>
  <si>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</si>
  <si>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</si>
  <si>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</si>
  <si>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</si>
  <si>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</si>
  <si>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</si>
  <si>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</si>
  <si>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</si>
  <si>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</si>
  <si>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</si>
  <si>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</si>
  <si>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</si>
  <si>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</si>
  <si>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</si>
  <si>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</si>
  <si>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</si>
  <si>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</si>
  <si>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</si>
  <si>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</si>
  <si>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</si>
  <si>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</si>
  <si>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</si>
  <si>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</si>
  <si>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</si>
  <si>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</si>
  <si>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</si>
  <si>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</si>
  <si>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</si>
  <si>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</si>
  <si>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</si>
  <si>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</si>
  <si>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</si>
  <si>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</si>
  <si>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</si>
  <si>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</si>
  <si>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</si>
  <si>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</si>
  <si>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</si>
  <si>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</si>
  <si>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</si>
  <si>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</si>
  <si>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</si>
  <si>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</si>
  <si>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</si>
  <si>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</si>
  <si>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</si>
  <si>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</si>
  <si>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</si>
  <si>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</si>
  <si>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</si>
  <si>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</si>
  <si>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</si>
  <si>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</si>
  <si>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</si>
  <si>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</si>
  <si>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</si>
  <si>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</si>
  <si>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</si>
  <si>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</si>
  <si>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</si>
  <si>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</si>
  <si>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</si>
  <si>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</si>
  <si>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</si>
  <si>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</si>
  <si>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</si>
  <si>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</si>
  <si>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</si>
  <si>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</si>
  <si>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</si>
  <si>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</si>
  <si>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</si>
  <si>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</si>
  <si>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</si>
  <si>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</si>
  <si>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</si>
  <si>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</si>
  <si>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</si>
  <si>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</si>
  <si>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</si>
  <si>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</si>
  <si>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</si>
  <si>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</si>
  <si>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</si>
  <si>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</si>
  <si>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</si>
  <si>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</si>
  <si>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</si>
  <si>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</si>
  <si>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</si>
  <si>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</si>
  <si>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</si>
  <si>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</si>
  <si>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</si>
  <si>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</si>
  <si>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</si>
  <si>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</si>
  <si>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</si>
  <si>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</si>
  <si>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</si>
  <si>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</si>
  <si>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</si>
  <si>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</si>
  <si>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</si>
  <si>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</si>
  <si>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</si>
  <si>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</si>
  <si>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</si>
  <si>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</si>
  <si>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</si>
  <si>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</si>
  <si>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</si>
  <si>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</si>
  <si>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</si>
  <si>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</si>
  <si>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</si>
  <si>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</si>
  <si>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</si>
  <si>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</si>
  <si>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</si>
  <si>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</si>
  <si>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</si>
  <si>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</si>
  <si>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</si>
  <si>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</si>
  <si>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</si>
  <si>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</si>
  <si>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</si>
  <si>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</si>
  <si>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</si>
  <si>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</si>
  <si>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</si>
  <si>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</si>
  <si>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</si>
  <si>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</si>
  <si>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</si>
  <si>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</si>
  <si>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</si>
  <si>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</si>
  <si>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</si>
  <si>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</si>
  <si>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</si>
  <si>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</si>
  <si>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</si>
  <si>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</si>
  <si>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</si>
  <si>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</si>
  <si>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</si>
  <si>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</si>
  <si>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</si>
  <si>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</si>
  <si>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</si>
  <si>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</si>
  <si>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</si>
  <si>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</si>
  <si>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</si>
  <si>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</si>
  <si>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</si>
  <si>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</si>
  <si>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</si>
  <si>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</si>
  <si>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</si>
  <si>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</si>
  <si>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</si>
  <si>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</si>
  <si>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</si>
  <si>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</si>
  <si>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</si>
  <si>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</si>
  <si>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</si>
  <si>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</si>
  <si>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</si>
  <si>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</si>
  <si>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</si>
  <si>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</si>
  <si>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</si>
  <si>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</si>
  <si>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</si>
  <si>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</si>
  <si>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</si>
  <si>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</si>
  <si>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</si>
  <si>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</si>
  <si>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</si>
  <si>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</si>
  <si>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</si>
  <si>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</si>
  <si>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</si>
  <si>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</si>
  <si>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</si>
  <si>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</si>
  <si>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</si>
  <si>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</si>
  <si>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</si>
  <si>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</si>
  <si>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</si>
  <si>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</si>
  <si>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</si>
  <si>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</si>
  <si>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</si>
  <si>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</si>
  <si>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</si>
  <si>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</si>
  <si>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</si>
  <si>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</si>
  <si>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</si>
  <si>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</si>
  <si>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</si>
  <si>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</si>
  <si>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</si>
  <si>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</si>
  <si>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</si>
  <si>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</si>
  <si>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</si>
  <si>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</si>
  <si>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</si>
  <si>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</si>
  <si>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</si>
  <si>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</si>
  <si>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</si>
  <si>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</si>
  <si>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</si>
  <si>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</si>
  <si>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</si>
  <si>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</si>
  <si>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</si>
  <si>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</si>
  <si>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</si>
  <si>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</si>
  <si>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</si>
  <si>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</si>
  <si>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</si>
  <si>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</si>
  <si>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</si>
  <si>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</si>
  <si>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</si>
  <si>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</si>
  <si>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</si>
  <si>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</si>
  <si>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</si>
  <si>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</si>
  <si>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</si>
  <si>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</si>
  <si>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</si>
  <si>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</si>
  <si>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</si>
  <si>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</si>
  <si>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</si>
  <si>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</si>
  <si>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</si>
  <si>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</si>
  <si>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</si>
  <si>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</si>
  <si>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</si>
  <si>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</si>
  <si>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</si>
  <si>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</si>
  <si>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</si>
  <si>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</si>
  <si>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</si>
  <si>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</si>
  <si>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</si>
  <si>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</si>
  <si>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</si>
  <si>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</si>
  <si>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</si>
  <si>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</si>
  <si>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</si>
  <si>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</si>
  <si>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</si>
  <si>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</si>
  <si>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</si>
  <si>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</si>
  <si>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</si>
  <si>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</si>
  <si>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</si>
  <si>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</si>
  <si>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</si>
  <si>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</si>
  <si>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</si>
  <si>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</si>
  <si>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</si>
  <si>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</si>
  <si>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</si>
  <si>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</si>
  <si>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</si>
  <si>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</si>
  <si>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</si>
  <si>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</si>
  <si>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</si>
  <si>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</si>
  <si>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</si>
  <si>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</si>
  <si>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</si>
  <si>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</si>
  <si>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</si>
  <si>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</si>
  <si>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</si>
  <si>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</si>
  <si>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</si>
  <si>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</si>
  <si>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</si>
  <si>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</si>
  <si>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</si>
  <si>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</si>
  <si>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</si>
  <si>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</si>
  <si>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</si>
  <si>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</si>
  <si>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</si>
  <si>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</si>
  <si>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</si>
  <si>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</si>
  <si>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</si>
  <si>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</si>
  <si>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</si>
  <si>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</si>
  <si>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</si>
  <si>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</si>
  <si>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</si>
  <si>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</si>
  <si>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</si>
  <si>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</si>
  <si>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</si>
  <si>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</si>
  <si>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</si>
  <si>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</si>
  <si>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</si>
  <si>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</si>
  <si>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</si>
  <si>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</si>
  <si>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</si>
  <si>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</si>
  <si>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</si>
  <si>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</si>
  <si>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</si>
  <si>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</si>
  <si>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</si>
  <si>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</si>
  <si>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</si>
  <si>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</si>
  <si>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</si>
  <si>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</si>
  <si>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</si>
  <si>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</si>
  <si>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</si>
  <si>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</si>
  <si>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</si>
  <si>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</si>
  <si>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</si>
  <si>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</si>
  <si>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</si>
  <si>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</si>
  <si>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</si>
  <si>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</si>
  <si>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</si>
  <si>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</si>
  <si>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</si>
  <si>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</si>
  <si>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</si>
  <si>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</si>
  <si>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</si>
  <si>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</si>
  <si>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</si>
  <si>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</si>
  <si>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</si>
  <si>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</si>
  <si>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</si>
  <si>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</si>
  <si>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</si>
  <si>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</si>
  <si>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</si>
  <si>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</si>
  <si>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</si>
  <si>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</si>
  <si>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</si>
  <si>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</si>
  <si>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</si>
  <si>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</si>
  <si>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</si>
  <si>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</si>
  <si>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</si>
  <si>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</si>
  <si>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</si>
  <si>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</si>
  <si>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</si>
  <si>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</si>
  <si>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</si>
  <si>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</si>
  <si>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</si>
  <si>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</si>
  <si>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</si>
  <si>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</si>
  <si>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</si>
  <si>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</si>
  <si>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</si>
  <si>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</si>
  <si>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</si>
  <si>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</si>
  <si>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</si>
  <si>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</si>
  <si>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</si>
  <si>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</si>
  <si>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</si>
  <si>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</si>
  <si>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</si>
  <si>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</si>
  <si>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</si>
  <si>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</si>
  <si>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</si>
  <si>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</si>
  <si>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</si>
  <si>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</si>
  <si>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</si>
  <si>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</si>
  <si>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</si>
  <si>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</si>
  <si>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</si>
  <si>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</si>
  <si>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</si>
  <si>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</si>
  <si>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</si>
  <si>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</si>
  <si>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</si>
  <si>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</si>
  <si>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</si>
  <si>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</si>
  <si>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</si>
  <si>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</si>
  <si>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</si>
  <si>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</si>
  <si>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</si>
  <si>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</si>
  <si>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</si>
  <si>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</si>
  <si>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</si>
  <si>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</si>
  <si>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</si>
  <si>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</si>
  <si>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</si>
  <si>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</si>
  <si>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</si>
  <si>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</si>
  <si>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</si>
  <si>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</si>
  <si>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</si>
  <si>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</si>
  <si>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</si>
  <si>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</si>
  <si>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</si>
  <si>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</si>
  <si>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</si>
  <si>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</si>
  <si>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</si>
  <si>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</si>
  <si>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</si>
  <si>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</si>
  <si>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</si>
  <si>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</si>
  <si>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</si>
  <si>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</si>
  <si>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</si>
  <si>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</si>
  <si>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</si>
  <si>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</si>
  <si>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</si>
  <si>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</si>
  <si>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</si>
  <si>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</si>
  <si>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</si>
  <si>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</si>
  <si>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</si>
  <si>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</si>
  <si>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</si>
  <si>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</si>
  <si>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</si>
  <si>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</si>
  <si>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</si>
  <si>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</si>
  <si>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</si>
  <si>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</si>
  <si>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</si>
  <si>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</si>
  <si>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</si>
  <si>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</si>
  <si>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</si>
  <si>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</si>
  <si>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</si>
  <si>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</si>
  <si>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</si>
  <si>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</si>
  <si>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</si>
  <si>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</si>
  <si>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</si>
  <si>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</si>
  <si>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</si>
  <si>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</si>
  <si>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</si>
  <si>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</si>
  <si>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</si>
  <si>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</si>
  <si>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</si>
  <si>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</si>
  <si>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</si>
  <si>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</si>
  <si>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</si>
  <si>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</si>
  <si>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</si>
  <si>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</si>
  <si>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</si>
  <si>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</si>
  <si>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</si>
  <si>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</si>
  <si>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</si>
  <si>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</si>
  <si>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</si>
  <si>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</si>
  <si>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</si>
  <si>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</si>
  <si>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</si>
  <si>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</si>
  <si>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</si>
  <si>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</si>
  <si>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</si>
  <si>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</si>
  <si>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</si>
  <si>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</si>
  <si>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</si>
  <si>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</si>
  <si>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</si>
  <si>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</si>
  <si>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</si>
  <si>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</si>
  <si>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</si>
  <si>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</si>
  <si>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</si>
  <si>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</si>
  <si>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</si>
  <si>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</si>
  <si>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</si>
  <si>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</si>
  <si>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</si>
  <si>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</si>
  <si>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</si>
  <si>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</si>
  <si>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</si>
  <si>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</si>
  <si>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</si>
  <si>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</si>
  <si>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</si>
  <si>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</si>
  <si>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</si>
  <si>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</si>
  <si>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</si>
  <si>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</si>
  <si>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</si>
  <si>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</si>
  <si>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</si>
  <si>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</si>
  <si>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</si>
  <si>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</si>
  <si>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</si>
  <si>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</si>
  <si>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</si>
  <si>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</si>
  <si>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</si>
  <si>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</si>
  <si>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</si>
  <si>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</si>
  <si>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</si>
  <si>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</si>
  <si>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</si>
  <si>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</si>
  <si>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</si>
  <si>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</si>
  <si>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</si>
  <si>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</si>
  <si>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</si>
  <si>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</si>
  <si>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</si>
  <si>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</si>
  <si>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</si>
  <si>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</si>
  <si>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</si>
  <si>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</si>
  <si>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</si>
  <si>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</si>
  <si>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</si>
  <si>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</si>
  <si>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</si>
  <si>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</si>
  <si>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</si>
  <si>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</si>
  <si>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</si>
  <si>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</si>
  <si>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</si>
  <si>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</si>
  <si>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</si>
  <si>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</si>
  <si>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</si>
  <si>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</si>
  <si>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</si>
  <si>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</si>
  <si>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</si>
  <si>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</si>
  <si>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</si>
  <si>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</si>
  <si>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</si>
  <si>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</si>
  <si>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</si>
  <si>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</si>
  <si>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</si>
  <si>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</si>
  <si>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</si>
  <si>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</si>
  <si>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</si>
  <si>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</si>
  <si>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</si>
  <si>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</si>
  <si>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</si>
  <si>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</si>
  <si>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</si>
  <si>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</si>
  <si>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</si>
  <si>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</si>
  <si>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</si>
  <si>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</si>
  <si>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</si>
  <si>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</si>
  <si>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</si>
  <si>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</si>
  <si>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</si>
  <si>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</si>
  <si>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</si>
  <si>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</si>
  <si>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</si>
  <si>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</si>
  <si>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</si>
  <si>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</si>
  <si>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</si>
  <si>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</si>
  <si>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</si>
  <si>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</si>
  <si>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</si>
  <si>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</si>
  <si>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</si>
  <si>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</si>
  <si>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</si>
  <si>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</si>
  <si>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</si>
  <si>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</si>
  <si>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</si>
  <si>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</si>
  <si>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</si>
  <si>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</si>
  <si>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</si>
  <si>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</si>
  <si>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</si>
  <si>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</si>
  <si>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</si>
  <si>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</si>
  <si>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</si>
  <si>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</si>
  <si>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</si>
  <si>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</si>
  <si>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</si>
  <si>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</si>
  <si>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</si>
  <si>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</si>
  <si>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</si>
  <si>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</si>
  <si>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</si>
  <si>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</si>
  <si>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</si>
  <si>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</si>
  <si>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</si>
  <si>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</si>
  <si>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</si>
  <si>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</si>
  <si>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</si>
  <si>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</si>
  <si>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</si>
  <si>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</si>
  <si>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</si>
  <si>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</si>
  <si>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</si>
  <si>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</si>
  <si>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</si>
  <si>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</si>
  <si>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</si>
  <si>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</si>
  <si>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</si>
  <si>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</si>
  <si>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</si>
  <si>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</si>
  <si>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</si>
  <si>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</si>
  <si>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</si>
  <si>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</si>
  <si>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</si>
  <si>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</si>
  <si>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</si>
  <si>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</si>
  <si>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</si>
  <si>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</si>
  <si>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</si>
  <si>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</si>
  <si>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</si>
  <si>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</si>
  <si>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</si>
  <si>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</si>
  <si>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</si>
  <si>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</si>
  <si>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</si>
  <si>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</si>
  <si>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</si>
  <si>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</si>
  <si>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</si>
  <si>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</si>
  <si>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</si>
  <si>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</si>
  <si>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</si>
  <si>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</si>
  <si>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</si>
  <si>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</si>
  <si>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</si>
  <si>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</si>
  <si>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</si>
  <si>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</si>
  <si>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</si>
  <si>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</si>
  <si>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</si>
  <si>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</si>
  <si>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</si>
  <si>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</si>
  <si>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</si>
  <si>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</si>
  <si>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</si>
  <si>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</si>
  <si>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</si>
  <si>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</si>
  <si>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</si>
  <si>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</si>
  <si>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</si>
  <si>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</si>
  <si>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</si>
  <si>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</si>
  <si>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</si>
  <si>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</si>
  <si>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</si>
  <si>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</si>
  <si>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</si>
  <si>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</si>
  <si>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</si>
  <si>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</si>
  <si>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</si>
  <si>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</si>
  <si>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</si>
  <si>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</si>
  <si>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</si>
  <si>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</si>
  <si>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</si>
  <si>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</si>
  <si>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</si>
  <si>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</si>
  <si>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</si>
  <si>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</si>
  <si>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</si>
  <si>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</si>
  <si>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</si>
  <si>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</si>
  <si>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</si>
  <si>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</si>
  <si>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</si>
  <si>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</si>
  <si>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</si>
  <si>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</si>
  <si>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</si>
  <si>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</si>
  <si>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</si>
  <si>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</si>
  <si>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</si>
  <si>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</si>
  <si>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</si>
  <si>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</si>
  <si>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</si>
  <si>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</si>
  <si>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</si>
  <si>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</si>
  <si>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</si>
  <si>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</si>
  <si>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</si>
  <si>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</si>
  <si>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</si>
  <si>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</si>
  <si>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</si>
  <si>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</si>
  <si>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</si>
  <si>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</si>
  <si>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</si>
  <si>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</si>
  <si>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</si>
  <si>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</si>
  <si>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</si>
  <si>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</si>
  <si>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</si>
  <si>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</si>
  <si>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</si>
  <si>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</si>
  <si>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</si>
  <si>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</si>
  <si>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</si>
  <si>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</si>
  <si>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</si>
  <si>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</si>
  <si>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</si>
  <si>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</si>
  <si>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</si>
  <si>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</si>
  <si>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</si>
  <si>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</si>
  <si>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</si>
  <si>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</si>
  <si>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</si>
  <si>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</si>
  <si>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</si>
  <si>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</si>
  <si>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</si>
  <si>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</si>
  <si>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</si>
  <si>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</si>
  <si>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</si>
  <si>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</si>
  <si>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</si>
  <si>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</si>
  <si>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</si>
  <si>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</si>
  <si>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</si>
  <si>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</si>
  <si>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</si>
  <si>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</si>
  <si>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</si>
  <si>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</si>
  <si>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</si>
  <si>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</si>
  <si>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</si>
  <si>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</si>
  <si>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</si>
  <si>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</si>
  <si>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</si>
  <si>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</si>
  <si>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</si>
  <si>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</si>
  <si>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</si>
  <si>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</si>
  <si>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</si>
  <si>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</si>
  <si>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</si>
  <si>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</si>
  <si>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</si>
  <si>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</si>
  <si>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</si>
  <si>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</si>
  <si>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</si>
  <si>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</si>
  <si>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</si>
  <si>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</si>
  <si>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</si>
  <si>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</si>
  <si>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</si>
  <si>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</si>
  <si>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</si>
  <si>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</si>
  <si>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</si>
  <si>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</si>
  <si>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</si>
  <si>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</si>
  <si>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</si>
  <si>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</si>
  <si>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</si>
  <si>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</si>
  <si>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</si>
  <si>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</si>
  <si>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</si>
  <si>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</si>
  <si>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</si>
  <si>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</si>
  <si>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</si>
  <si>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</si>
  <si>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</si>
  <si>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</si>
  <si>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</si>
  <si>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</si>
  <si>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</si>
  <si>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</si>
  <si>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</si>
  <si>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</si>
  <si>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</si>
  <si>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</si>
  <si>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</si>
  <si>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</si>
  <si>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</si>
  <si>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</si>
  <si>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</si>
  <si>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</si>
  <si>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</si>
  <si>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</si>
  <si>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</si>
  <si>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</si>
  <si>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</si>
  <si>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</si>
  <si>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</si>
  <si>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</si>
  <si>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</si>
  <si>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</si>
  <si>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</si>
  <si>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</si>
  <si>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</si>
  <si>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</si>
  <si>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</si>
  <si>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</si>
  <si>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</si>
  <si>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</si>
  <si>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</si>
  <si>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</si>
  <si>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</si>
  <si>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</si>
  <si>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</si>
  <si>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</si>
  <si>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</si>
  <si>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</si>
  <si>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</si>
  <si>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</si>
  <si>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</si>
  <si>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</si>
  <si>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</si>
  <si>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</si>
  <si>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</si>
  <si>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</si>
  <si>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</si>
  <si>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</si>
  <si>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</si>
  <si>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</si>
  <si>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</si>
  <si>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</si>
  <si>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</si>
  <si>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</si>
  <si>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</si>
  <si>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</si>
  <si>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</si>
  <si>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</si>
  <si>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</si>
  <si>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</si>
  <si>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</si>
  <si>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</si>
  <si>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</si>
  <si>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</si>
  <si>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</si>
  <si>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</si>
  <si>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</si>
  <si>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</si>
  <si>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</si>
  <si>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</si>
  <si>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</si>
  <si>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</si>
  <si>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</si>
  <si>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</si>
  <si>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</si>
  <si>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</si>
  <si>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</si>
  <si>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</si>
  <si>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</si>
  <si>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</si>
  <si>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</si>
  <si>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</si>
  <si>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</si>
  <si>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</si>
  <si>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</si>
  <si>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</si>
  <si>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</si>
  <si>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</si>
  <si>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</si>
  <si>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</si>
  <si>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</si>
  <si>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</si>
  <si>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</si>
  <si>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</si>
  <si>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</si>
  <si>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</si>
  <si>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</si>
  <si>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</si>
  <si>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</si>
  <si>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</si>
  <si>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</si>
  <si>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</si>
  <si>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</si>
  <si>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</si>
  <si>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</si>
  <si>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</si>
  <si>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</si>
  <si>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</si>
  <si>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</si>
  <si>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</si>
  <si>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</si>
  <si>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</si>
  <si>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</si>
  <si>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</si>
  <si>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</si>
  <si>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</si>
  <si>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</si>
  <si>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</si>
  <si>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</si>
  <si>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</si>
  <si>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</si>
  <si>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</si>
  <si>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</si>
  <si>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</si>
  <si>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</si>
  <si>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</si>
  <si>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</si>
  <si>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</si>
  <si>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</si>
  <si>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</si>
  <si>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</si>
  <si>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</si>
  <si>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</si>
  <si>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</si>
  <si>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</si>
  <si>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</si>
  <si>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</si>
  <si>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</si>
  <si>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</si>
  <si>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</si>
  <si>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</si>
  <si>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</si>
  <si>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</si>
  <si>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</si>
  <si>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</si>
  <si>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</si>
  <si>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</si>
  <si>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</si>
  <si>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</si>
  <si>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</si>
  <si>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</si>
  <si>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</si>
  <si>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</si>
  <si>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</si>
  <si>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</si>
  <si>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</si>
  <si>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</si>
  <si>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</si>
  <si>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</si>
  <si>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</si>
  <si>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</si>
  <si>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</si>
  <si>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</si>
  <si>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</si>
  <si>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</si>
  <si>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</si>
  <si>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</si>
  <si>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</si>
  <si>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</si>
  <si>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</si>
  <si>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</si>
  <si>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</si>
  <si>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</si>
  <si>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</si>
  <si>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</si>
  <si>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</si>
  <si>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</si>
  <si>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</si>
  <si>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</si>
  <si>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</si>
  <si>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</si>
  <si>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</si>
  <si>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</si>
  <si>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</si>
  <si>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</si>
  <si>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</si>
  <si>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</si>
  <si>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</si>
  <si>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</si>
  <si>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</si>
  <si>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</si>
  <si>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</si>
  <si>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</si>
  <si>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</si>
  <si>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</si>
  <si>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</si>
  <si>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</si>
  <si>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</si>
  <si>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</si>
  <si>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</si>
  <si>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</si>
  <si>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</si>
  <si>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</si>
  <si>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</si>
  <si>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</si>
  <si>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</si>
  <si>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</si>
  <si>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</si>
  <si>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</si>
  <si>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</si>
  <si>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</si>
  <si>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</si>
  <si>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</si>
  <si>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</si>
  <si>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</si>
  <si>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</si>
  <si>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</si>
  <si>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</si>
  <si>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</si>
  <si>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</si>
  <si>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</si>
  <si>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</si>
  <si>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</si>
  <si>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</si>
  <si>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</si>
  <si>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</si>
  <si>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</si>
  <si>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</si>
  <si>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</si>
  <si>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</si>
  <si>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</si>
  <si>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</si>
  <si>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</si>
  <si>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</si>
  <si>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</si>
  <si>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</si>
  <si>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</si>
  <si>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</si>
  <si>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</si>
  <si>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</si>
  <si>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</si>
  <si>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</si>
  <si>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</si>
  <si>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</si>
  <si>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</si>
  <si>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</si>
  <si>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</si>
  <si>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</si>
  <si>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</si>
  <si>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</si>
  <si>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</si>
  <si>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</si>
  <si>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</si>
  <si>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</si>
  <si>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</si>
  <si>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</si>
  <si>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</si>
  <si>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</si>
  <si>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</si>
  <si>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</si>
  <si>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</si>
  <si>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</si>
  <si>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</si>
  <si>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</si>
  <si>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</si>
  <si>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</si>
  <si>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</si>
  <si>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</si>
  <si>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</si>
  <si>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</si>
  <si>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</si>
  <si>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</si>
  <si>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</si>
  <si>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</si>
  <si>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</si>
  <si>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</si>
  <si>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</si>
  <si>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</si>
  <si>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</si>
  <si>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</si>
  <si>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</si>
  <si>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</si>
  <si>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</si>
  <si>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</si>
  <si>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</si>
  <si>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</si>
  <si>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</si>
  <si>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</si>
  <si>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</si>
  <si>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</si>
  <si>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</si>
  <si>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</si>
  <si>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</si>
  <si>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</si>
  <si>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</si>
  <si>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</si>
  <si>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</si>
  <si>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</si>
  <si>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</si>
  <si>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</si>
  <si>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</si>
  <si>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</si>
  <si>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</si>
  <si>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</si>
  <si>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</si>
  <si>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</si>
  <si>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</si>
  <si>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</si>
  <si>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</si>
  <si>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</si>
  <si>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</si>
  <si>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</si>
  <si>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</si>
  <si>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</si>
  <si>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</si>
  <si>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</si>
  <si>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</si>
  <si>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</si>
  <si>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</si>
  <si>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</si>
  <si>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</si>
  <si>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</si>
  <si>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</si>
  <si>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</si>
  <si>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</si>
  <si>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</si>
  <si>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</si>
  <si>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</si>
  <si>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</si>
  <si>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</si>
  <si>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</si>
  <si>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</si>
  <si>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</si>
  <si>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</si>
  <si>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</si>
  <si>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</si>
  <si>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</si>
  <si>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</si>
  <si>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</si>
  <si>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</si>
  <si>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</si>
  <si>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</si>
  <si>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</si>
  <si>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</si>
  <si>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</si>
  <si>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</si>
  <si>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</si>
  <si>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</si>
  <si>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</si>
  <si>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</si>
  <si>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</si>
  <si>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</si>
  <si>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</si>
  <si>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</si>
  <si>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</si>
  <si>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</si>
  <si>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</si>
  <si>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</si>
  <si>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</si>
  <si>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</si>
  <si>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</si>
  <si>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</si>
  <si>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</si>
  <si>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</si>
  <si>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</si>
  <si>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</si>
  <si>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</si>
  <si>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</si>
  <si>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</si>
  <si>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</si>
  <si>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</si>
  <si>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</si>
  <si>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</si>
  <si>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</si>
  <si>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</si>
  <si>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</si>
  <si>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</si>
  <si>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</si>
  <si>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</si>
  <si>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</si>
  <si>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</si>
  <si>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</si>
  <si>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</si>
  <si>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</si>
  <si>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</si>
  <si>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</si>
  <si>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</si>
  <si>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</si>
  <si>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</si>
  <si>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</si>
  <si>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</si>
  <si>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</si>
  <si>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</si>
  <si>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</si>
  <si>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</si>
  <si>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</si>
  <si>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</si>
  <si>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</si>
  <si>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</si>
  <si>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</si>
  <si>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</si>
  <si>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</si>
  <si>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</si>
  <si>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</si>
  <si>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</si>
  <si>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</si>
  <si>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</si>
  <si>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</si>
  <si>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</si>
  <si>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</si>
  <si>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</si>
  <si>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</si>
  <si>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</si>
  <si>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</si>
  <si>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</si>
  <si>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</si>
  <si>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</si>
  <si>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</si>
  <si>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</si>
  <si>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</si>
  <si>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</si>
  <si>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</si>
  <si>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</si>
  <si>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</si>
  <si>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</si>
  <si>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</si>
  <si>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</si>
  <si>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</si>
  <si>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</si>
  <si>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</si>
  <si>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</si>
  <si>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</si>
  <si>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</si>
  <si>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</si>
  <si>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</si>
  <si>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</si>
  <si>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</si>
  <si>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</si>
  <si>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</si>
  <si>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</si>
  <si>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</si>
  <si>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</si>
  <si>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</si>
  <si>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</si>
  <si>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</si>
  <si>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</si>
  <si>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</si>
  <si>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</si>
  <si>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</si>
  <si>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</si>
  <si>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</si>
  <si>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</si>
  <si>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</si>
  <si>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</si>
  <si>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</si>
  <si>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</si>
  <si>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</si>
  <si>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</si>
  <si>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</si>
  <si>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</si>
  <si>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</si>
  <si>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</si>
  <si>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</si>
  <si>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</si>
  <si>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</si>
  <si>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</si>
  <si>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</si>
  <si>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</si>
  <si>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</si>
  <si>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</si>
  <si>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</si>
  <si>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</si>
  <si>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</si>
  <si>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</si>
  <si>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</si>
  <si>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</si>
  <si>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</si>
  <si>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</si>
  <si>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</si>
  <si>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</si>
  <si>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</si>
  <si>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</si>
  <si>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</si>
  <si>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</si>
  <si>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</si>
  <si>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</si>
  <si>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</si>
  <si>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</si>
  <si>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</si>
  <si>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</si>
  <si>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</si>
  <si>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</si>
  <si>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</si>
  <si>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</si>
  <si>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</si>
  <si>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</si>
  <si>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</si>
  <si>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</si>
  <si>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</si>
  <si>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</si>
  <si>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</si>
  <si>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</si>
  <si>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</si>
  <si>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</si>
  <si>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</si>
  <si>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</si>
  <si>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</si>
  <si>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</si>
  <si>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</si>
  <si>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</si>
  <si>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</si>
  <si>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</si>
  <si>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</si>
  <si>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</si>
  <si>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</si>
  <si>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</si>
  <si>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</si>
  <si>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</si>
  <si>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</si>
  <si>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</si>
  <si>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</si>
  <si>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</si>
  <si>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</si>
  <si>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</si>
  <si>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</si>
  <si>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</si>
  <si>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</si>
  <si>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</si>
  <si>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</si>
  <si>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</si>
  <si>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</si>
  <si>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</si>
  <si>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</si>
  <si>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</si>
  <si>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</si>
  <si>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</si>
  <si>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</si>
  <si>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</si>
  <si>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</si>
  <si>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</si>
  <si>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</si>
  <si>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</si>
  <si>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</si>
  <si>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</si>
  <si>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</si>
  <si>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</si>
  <si>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</si>
  <si>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</si>
  <si>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</si>
  <si>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</si>
  <si>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</si>
  <si>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</si>
  <si>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</si>
  <si>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</si>
  <si>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</si>
  <si>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</si>
  <si>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</si>
  <si>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</si>
  <si>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</si>
  <si>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</si>
  <si>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</si>
  <si>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</si>
  <si>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</si>
  <si>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</si>
  <si>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</si>
  <si>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</si>
  <si>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</si>
  <si>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</si>
  <si>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</si>
  <si>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</si>
  <si>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</si>
  <si>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</si>
  <si>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</si>
  <si>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</si>
  <si>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</si>
  <si>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</si>
  <si>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</si>
  <si>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</si>
  <si>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</si>
  <si>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</si>
  <si>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</si>
  <si>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</si>
  <si>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</si>
  <si>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</si>
  <si>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</si>
  <si>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</si>
  <si>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</si>
  <si>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</si>
  <si>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</si>
  <si>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</si>
  <si>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</si>
  <si>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</si>
  <si>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</si>
  <si>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</si>
  <si>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</si>
  <si>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</si>
  <si>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</si>
  <si>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</si>
  <si>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</si>
  <si>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</si>
  <si>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</si>
  <si>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</si>
  <si>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</si>
  <si>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</si>
  <si>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</si>
  <si>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</si>
  <si>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</si>
  <si>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</si>
  <si>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</si>
  <si>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</si>
  <si>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</si>
  <si>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</si>
  <si>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</si>
  <si>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</si>
  <si>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</si>
  <si>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</si>
  <si>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</si>
  <si>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</si>
  <si>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</si>
  <si>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</si>
  <si>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</si>
  <si>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</si>
  <si>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</si>
  <si>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</si>
  <si>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</si>
  <si>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</si>
  <si>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</si>
  <si>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</si>
  <si>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</si>
  <si>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</si>
  <si>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</si>
  <si>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</si>
  <si>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</si>
  <si>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</si>
  <si>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</si>
  <si>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</si>
  <si>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</si>
  <si>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</si>
  <si>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</si>
  <si>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</si>
  <si>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</si>
  <si>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</si>
  <si>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</si>
  <si>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</si>
  <si>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</si>
  <si>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</si>
  <si>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</si>
  <si>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</si>
  <si>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</si>
  <si>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</si>
  <si>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</si>
  <si>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</si>
  <si>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</si>
  <si>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</si>
  <si>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</si>
  <si>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</si>
  <si>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</si>
  <si>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</si>
  <si>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</si>
  <si>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</si>
  <si>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</si>
  <si>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</si>
  <si>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</si>
  <si>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</si>
  <si>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</si>
  <si>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</si>
  <si>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</si>
  <si>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</si>
  <si>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</si>
  <si>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</si>
  <si>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</si>
  <si>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</si>
  <si>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</si>
  <si>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</si>
  <si>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</si>
  <si>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</si>
  <si>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</si>
  <si>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</si>
  <si>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</si>
  <si>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</si>
  <si>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</si>
  <si>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</si>
  <si>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</si>
  <si>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</si>
  <si>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</si>
  <si>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</si>
  <si>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</si>
  <si>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</si>
  <si>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</si>
  <si>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</si>
  <si>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</si>
  <si>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</si>
  <si>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</si>
  <si>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</si>
  <si>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</si>
  <si>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</si>
  <si>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</si>
  <si>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</si>
  <si>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</si>
  <si>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</si>
  <si>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</si>
  <si>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</si>
  <si>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</si>
  <si>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</si>
  <si>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</si>
  <si>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</si>
  <si>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</si>
  <si>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</si>
  <si>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</si>
  <si>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</si>
  <si>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</si>
  <si>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</si>
  <si>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</si>
  <si>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</si>
  <si>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</si>
  <si>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</si>
  <si>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</si>
  <si>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</si>
  <si>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</si>
  <si>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</si>
  <si>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</si>
  <si>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</si>
  <si>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</si>
  <si>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</si>
  <si>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</si>
  <si>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</si>
  <si>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</si>
  <si>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</si>
  <si>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</si>
  <si>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</si>
  <si>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</si>
  <si>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</si>
  <si>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</si>
  <si>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</si>
  <si>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</si>
  <si>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</si>
  <si>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</si>
  <si>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</si>
  <si>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</si>
  <si>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</si>
  <si>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</si>
  <si>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</si>
  <si>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</si>
  <si>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</si>
  <si>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</si>
  <si>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</si>
  <si>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</si>
  <si>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</si>
  <si>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</si>
  <si>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</si>
  <si>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</si>
  <si>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</si>
  <si>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</si>
  <si>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</si>
  <si>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</si>
  <si>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</si>
  <si>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</si>
  <si>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</si>
  <si>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</si>
  <si>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</si>
  <si>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</si>
  <si>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</si>
  <si>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</si>
  <si>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</si>
  <si>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</si>
  <si>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</si>
  <si>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</si>
  <si>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</si>
  <si>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</si>
  <si>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</si>
  <si>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</si>
  <si>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</si>
  <si>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</si>
  <si>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</si>
  <si>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</si>
  <si>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</si>
  <si>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</si>
  <si>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</si>
  <si>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</si>
  <si>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</si>
  <si>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</si>
  <si>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</si>
  <si>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</si>
  <si>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</si>
  <si>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</si>
  <si>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</si>
  <si>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</si>
  <si>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</si>
  <si>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</si>
  <si>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</si>
  <si>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</si>
  <si>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</si>
  <si>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</si>
  <si>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</si>
  <si>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</si>
  <si>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</si>
  <si>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</si>
  <si>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</si>
  <si>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</si>
  <si>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</si>
  <si>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</si>
  <si>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</si>
  <si>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</si>
  <si>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</si>
  <si>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</si>
  <si>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</si>
  <si>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</si>
  <si>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</si>
  <si>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</si>
  <si>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</si>
  <si>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</si>
  <si>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</si>
  <si>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</si>
  <si>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</si>
  <si>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</si>
  <si>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</si>
  <si>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</si>
  <si>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</si>
  <si>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</si>
  <si>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</si>
  <si>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</si>
  <si>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</si>
  <si>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</si>
  <si>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</si>
  <si>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</si>
  <si>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</si>
  <si>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</si>
  <si>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</si>
  <si>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</si>
  <si>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</si>
  <si>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</si>
  <si>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</si>
  <si>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</si>
  <si>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</si>
  <si>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</si>
  <si>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</si>
  <si>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</si>
  <si>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</si>
  <si>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</si>
  <si>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</si>
  <si>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</si>
  <si>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</si>
  <si>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</si>
  <si>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</si>
  <si>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</si>
  <si>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</si>
  <si>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</si>
  <si>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</si>
  <si>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</si>
  <si>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</si>
  <si>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</si>
  <si>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</si>
  <si>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</si>
  <si>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</si>
  <si>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</si>
  <si>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</si>
  <si>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</si>
  <si>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</si>
  <si>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</si>
  <si>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</si>
  <si>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</si>
  <si>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</si>
  <si>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</si>
  <si>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</si>
  <si>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</si>
  <si>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</si>
  <si>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</si>
  <si>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</si>
  <si>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</si>
  <si>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</si>
  <si>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</si>
  <si>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</si>
  <si>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</si>
  <si>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</si>
  <si>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</si>
  <si>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</si>
  <si>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</si>
  <si>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</si>
  <si>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</si>
  <si>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</si>
  <si>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</si>
  <si>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</si>
  <si>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</si>
  <si>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</si>
  <si>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</si>
  <si>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</si>
  <si>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</si>
  <si>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</si>
  <si>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</si>
  <si>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</si>
  <si>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</si>
  <si>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</si>
  <si>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</si>
  <si>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</si>
  <si>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</si>
  <si>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</si>
  <si>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</si>
  <si>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</si>
  <si>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</si>
  <si>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</si>
  <si>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</si>
  <si>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</si>
  <si>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</si>
  <si>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</si>
  <si>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</si>
  <si>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</si>
  <si>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</si>
  <si>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</si>
  <si>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</si>
  <si>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</si>
  <si>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</si>
  <si>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</si>
  <si>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</si>
  <si>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</si>
  <si>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</si>
  <si>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</si>
  <si>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</si>
  <si>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</si>
  <si>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</si>
  <si>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</si>
  <si>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</si>
  <si>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</si>
  <si>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</si>
  <si>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</si>
  <si>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</si>
  <si>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</si>
  <si>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</si>
  <si>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</si>
  <si>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</si>
  <si>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</si>
  <si>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</si>
  <si>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</si>
  <si>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</si>
  <si>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</si>
  <si>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</si>
  <si>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</si>
  <si>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</si>
  <si>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</si>
  <si>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</si>
  <si>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</si>
  <si>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</si>
  <si>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</si>
  <si>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</si>
  <si>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</si>
  <si>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</si>
  <si>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</si>
  <si>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</si>
  <si>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</si>
  <si>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</si>
  <si>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</si>
  <si>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</si>
  <si>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</si>
  <si>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</si>
  <si>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</si>
  <si>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</si>
  <si>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</si>
  <si>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</si>
  <si>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</si>
  <si>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</si>
  <si>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</si>
  <si>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</si>
  <si>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</si>
  <si>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</si>
  <si>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</si>
  <si>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</si>
  <si>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</si>
  <si>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</si>
  <si>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</si>
  <si>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</si>
  <si>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</si>
  <si>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</si>
  <si>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</si>
  <si>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</si>
  <si>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</si>
  <si>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</si>
  <si>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</si>
  <si>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</si>
  <si>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</si>
  <si>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</si>
  <si>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</si>
  <si>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</si>
  <si>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</si>
  <si>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</si>
  <si>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</si>
  <si>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</si>
  <si>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</si>
  <si>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</si>
  <si>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</si>
  <si>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</si>
  <si>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</si>
  <si>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</si>
  <si>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</si>
  <si>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</si>
  <si>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</si>
  <si>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</si>
  <si>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</si>
  <si>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</si>
  <si>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</si>
  <si>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</si>
  <si>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</si>
  <si>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</si>
  <si>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</si>
  <si>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</si>
  <si>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</si>
  <si>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</si>
  <si>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</si>
  <si>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</si>
  <si>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</si>
  <si>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</si>
  <si>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</si>
  <si>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</si>
  <si>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</si>
  <si>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</si>
  <si>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</si>
  <si>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</si>
  <si>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</si>
  <si>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</si>
  <si>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</si>
  <si>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</si>
  <si>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</si>
  <si>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</si>
  <si>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</si>
  <si>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</si>
  <si>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</si>
  <si>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</si>
  <si>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</si>
  <si>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</si>
  <si>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</si>
  <si>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</si>
  <si>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</si>
  <si>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</si>
  <si>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</si>
  <si>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</si>
  <si>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</si>
  <si>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</si>
  <si>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</si>
  <si>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</si>
  <si>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</si>
  <si>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</si>
  <si>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</si>
  <si>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</si>
  <si>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</si>
  <si>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</si>
  <si>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</si>
  <si>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</si>
  <si>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</si>
  <si>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</si>
  <si>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</si>
  <si>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</si>
  <si>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</si>
  <si>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</si>
  <si>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</si>
  <si>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</si>
  <si>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</si>
  <si>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</si>
  <si>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</si>
  <si>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</si>
  <si>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</si>
  <si>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</si>
  <si>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</si>
  <si>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</si>
  <si>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</si>
  <si>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</si>
  <si>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</si>
  <si>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</si>
  <si>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</si>
  <si>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</si>
  <si>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</si>
  <si>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</si>
  <si>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</si>
  <si>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</si>
  <si>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</si>
  <si>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</si>
  <si>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</si>
  <si>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</si>
  <si>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</si>
  <si>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</si>
  <si>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</si>
  <si>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</si>
  <si>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</si>
  <si>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</si>
  <si>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</si>
  <si>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</si>
  <si>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</si>
  <si>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</si>
  <si>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</si>
  <si>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</si>
  <si>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</si>
  <si>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</si>
  <si>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</si>
  <si>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</si>
  <si>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</si>
  <si>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</si>
  <si>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</si>
  <si>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</si>
  <si>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</si>
  <si>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</si>
  <si>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</si>
  <si>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</si>
  <si>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</si>
  <si>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</si>
  <si>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</si>
  <si>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</si>
  <si>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</si>
  <si>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</si>
  <si>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</si>
  <si>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</si>
  <si>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</si>
  <si>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</si>
  <si>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</si>
  <si>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</si>
  <si>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</si>
  <si>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</si>
  <si>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</si>
  <si>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</si>
  <si>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</si>
  <si>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</si>
  <si>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</si>
  <si>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</si>
  <si>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</si>
  <si>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</si>
  <si>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</si>
  <si>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</si>
  <si>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</si>
  <si>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</si>
  <si>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</si>
  <si>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</si>
  <si>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</si>
  <si>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</si>
  <si>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</si>
  <si>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</si>
  <si>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</si>
  <si>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</si>
  <si>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</si>
  <si>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</si>
  <si>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</si>
  <si>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</si>
  <si>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</si>
  <si>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</si>
  <si>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</si>
  <si>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</si>
  <si>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</si>
  <si>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</si>
  <si>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</si>
  <si>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</si>
  <si>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</si>
  <si>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</si>
  <si>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</si>
  <si>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</si>
  <si>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</si>
  <si>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</si>
  <si>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</si>
  <si>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</si>
  <si>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</si>
  <si>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</si>
  <si>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</si>
  <si>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</si>
  <si>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</si>
  <si>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</si>
  <si>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</si>
  <si>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</si>
  <si>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</si>
  <si>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</si>
  <si>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</si>
  <si>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</si>
  <si>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</si>
  <si>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</si>
  <si>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</si>
  <si>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</si>
  <si>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</si>
  <si>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</si>
  <si>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</si>
  <si>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</si>
  <si>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</si>
  <si>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</si>
  <si>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</si>
  <si>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</si>
  <si>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</si>
  <si>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</si>
  <si>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</si>
  <si>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</si>
  <si>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</si>
  <si>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</si>
  <si>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</si>
  <si>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</si>
  <si>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</si>
  <si>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</si>
  <si>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</si>
  <si>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</si>
  <si>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</si>
  <si>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</si>
  <si>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</si>
  <si>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</si>
  <si>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</si>
  <si>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</si>
  <si>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</si>
  <si>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</si>
  <si>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</si>
  <si>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</si>
  <si>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</si>
  <si>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</si>
  <si>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</si>
  <si>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</si>
  <si>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</si>
  <si>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</si>
  <si>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</si>
  <si>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</si>
  <si>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</si>
  <si>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</si>
  <si>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</si>
  <si>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</si>
  <si>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</si>
  <si>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</si>
  <si>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</si>
  <si>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</si>
  <si>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</si>
  <si>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</si>
  <si>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</si>
  <si>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</si>
  <si>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</si>
  <si>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</si>
  <si>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</si>
  <si>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</si>
  <si>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</si>
  <si>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</si>
  <si>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</si>
  <si>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</si>
  <si>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</si>
  <si>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</si>
  <si>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</si>
  <si>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</si>
  <si>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</si>
  <si>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</si>
  <si>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</si>
  <si>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</si>
  <si>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</si>
  <si>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</si>
  <si>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</si>
  <si>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</si>
  <si>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</si>
  <si>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</si>
  <si>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</si>
  <si>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</si>
  <si>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</si>
  <si>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</si>
  <si>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</si>
  <si>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</si>
  <si>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</si>
  <si>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</si>
  <si>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</si>
  <si>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</si>
  <si>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</si>
  <si>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</si>
  <si>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</si>
  <si>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</si>
  <si>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</si>
  <si>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</si>
  <si>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</si>
  <si>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</si>
  <si>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</si>
  <si>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</si>
  <si>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</si>
  <si>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</si>
  <si>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</si>
  <si>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</si>
  <si>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</si>
  <si>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</si>
  <si>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</si>
  <si>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</si>
  <si>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</si>
  <si>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</si>
  <si>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</si>
  <si>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</si>
  <si>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</si>
  <si>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</si>
  <si>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</si>
  <si>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</si>
  <si>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</si>
  <si>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</si>
  <si>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</si>
  <si>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</si>
  <si>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</si>
  <si>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</si>
  <si>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</si>
  <si>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</si>
  <si>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</si>
  <si>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</si>
  <si>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</si>
  <si>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</si>
  <si>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</si>
  <si>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</si>
  <si>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</si>
  <si>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</si>
  <si>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</si>
  <si>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</si>
  <si>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</si>
  <si>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</si>
  <si>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</si>
  <si>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</si>
  <si>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</si>
  <si>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</si>
  <si>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</si>
  <si>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</si>
  <si>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</si>
  <si>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</si>
  <si>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</si>
  <si>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</si>
  <si>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</si>
  <si>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</si>
  <si>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</si>
  <si>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</si>
  <si>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</si>
  <si>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</si>
  <si>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</si>
  <si>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</si>
  <si>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</si>
  <si>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</si>
  <si>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</si>
  <si>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</si>
  <si>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</si>
  <si>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</si>
  <si>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</si>
  <si>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</si>
  <si>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</si>
  <si>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</si>
  <si>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</si>
  <si>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</si>
  <si>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</si>
  <si>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</si>
  <si>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</si>
  <si>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</si>
  <si>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</si>
  <si>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</si>
  <si>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</si>
  <si>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</si>
  <si>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</si>
  <si>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</si>
  <si>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</si>
  <si>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</si>
  <si>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</si>
  <si>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</si>
  <si>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</si>
  <si>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</si>
  <si>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</si>
  <si>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</si>
  <si>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</si>
  <si>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</si>
  <si>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</si>
  <si>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</si>
  <si>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</si>
  <si>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</si>
  <si>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</si>
  <si>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</si>
  <si>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</si>
  <si>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</si>
  <si>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</si>
  <si>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</si>
  <si>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</si>
  <si>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</si>
  <si>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</si>
  <si>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</si>
  <si>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</si>
  <si>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</si>
  <si>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</si>
  <si>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</si>
  <si>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</si>
  <si>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</si>
  <si>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</si>
  <si>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</si>
  <si>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</si>
  <si>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</si>
  <si>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</si>
  <si>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</si>
  <si>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</si>
  <si>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</si>
  <si>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</si>
  <si>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</si>
  <si>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</si>
  <si>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</si>
  <si>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</si>
  <si>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</si>
  <si>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</si>
  <si>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</si>
  <si>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</si>
  <si>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</si>
  <si>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</si>
  <si>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</si>
  <si>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</si>
  <si>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</si>
  <si>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</si>
  <si>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</si>
  <si>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</si>
  <si>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</si>
  <si>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</si>
  <si>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</si>
  <si>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</si>
  <si>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</si>
  <si>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</si>
  <si>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</si>
  <si>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</si>
  <si>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</si>
  <si>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</si>
  <si>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</si>
  <si>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</si>
  <si>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</si>
  <si>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</si>
  <si>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</si>
  <si>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</si>
  <si>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</si>
  <si>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</si>
  <si>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</si>
  <si>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</si>
  <si>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</si>
  <si>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</si>
  <si>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</si>
  <si>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</si>
  <si>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</si>
  <si>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</si>
  <si>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</si>
  <si>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</si>
  <si>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</si>
  <si>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</si>
  <si>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</si>
  <si>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</si>
  <si>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</si>
  <si>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</si>
  <si>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</si>
  <si>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</si>
  <si>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</si>
  <si>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</si>
  <si>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</si>
  <si>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</si>
  <si>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</si>
  <si>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</si>
  <si>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</si>
  <si>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</si>
  <si>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</si>
  <si>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</si>
  <si>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</si>
  <si>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</si>
  <si>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</si>
  <si>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</si>
  <si>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</si>
  <si>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</si>
  <si>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</si>
  <si>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</si>
  <si>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</si>
  <si>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</si>
  <si>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</si>
  <si>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</si>
  <si>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</si>
  <si>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</si>
  <si>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</si>
  <si>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</si>
  <si>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</si>
  <si>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</si>
  <si>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</si>
  <si>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</si>
  <si>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</si>
  <si>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</si>
  <si>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</si>
  <si>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</si>
  <si>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</si>
  <si>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</si>
  <si>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</si>
  <si>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</si>
  <si>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</si>
  <si>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</si>
  <si>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</si>
  <si>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</si>
  <si>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</si>
  <si>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</si>
  <si>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</si>
  <si>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</si>
  <si>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</si>
  <si>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</si>
  <si>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</si>
  <si>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</si>
  <si>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</si>
  <si>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</si>
  <si>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</si>
  <si>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</si>
  <si>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</si>
  <si>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</si>
  <si>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</si>
  <si>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</si>
  <si>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</si>
  <si>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</si>
  <si>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</si>
  <si>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</si>
  <si>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</si>
  <si>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</si>
  <si>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</si>
  <si>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</si>
  <si>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</si>
  <si>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</si>
  <si>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</si>
  <si>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</si>
  <si>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</si>
  <si>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</si>
  <si>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</si>
  <si>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</si>
  <si>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</si>
  <si>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</si>
  <si>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</si>
  <si>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</si>
  <si>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</si>
  <si>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</si>
  <si>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</si>
  <si>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</si>
  <si>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</si>
  <si>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</si>
  <si>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</si>
  <si>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</si>
  <si>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</si>
  <si>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</si>
  <si>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</si>
  <si>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</si>
  <si>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</si>
  <si>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</si>
  <si>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</si>
  <si>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</si>
  <si>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</si>
  <si>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</si>
  <si>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</si>
  <si>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</si>
  <si>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</si>
  <si>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</si>
  <si>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</si>
  <si>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</si>
  <si>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</si>
  <si>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</si>
  <si>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</si>
  <si>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</si>
  <si>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</si>
  <si>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</si>
  <si>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</si>
  <si>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</si>
  <si>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</si>
  <si>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</si>
  <si>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</si>
  <si>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</si>
  <si>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</si>
  <si>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</si>
  <si>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</si>
  <si>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</si>
  <si>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</si>
  <si>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</si>
  <si>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</si>
  <si>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</si>
  <si>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</si>
  <si>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</si>
  <si>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</si>
  <si>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</si>
  <si>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</si>
  <si>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</si>
  <si>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</si>
  <si>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</si>
  <si>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</si>
  <si>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</si>
  <si>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</si>
  <si>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</si>
  <si>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</si>
  <si>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</si>
  <si>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</si>
  <si>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</si>
  <si>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</si>
  <si>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</si>
  <si>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</si>
  <si>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</si>
  <si>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</si>
  <si>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</si>
  <si>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</si>
  <si>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</si>
  <si>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</si>
  <si>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</si>
  <si>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</si>
  <si>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</si>
  <si>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</si>
  <si>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</si>
  <si>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</si>
  <si>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</si>
  <si>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</si>
  <si>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</si>
  <si>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</si>
  <si>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</si>
  <si>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</si>
  <si>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</si>
  <si>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</si>
  <si>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</si>
  <si>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</si>
  <si>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</si>
  <si>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</si>
  <si>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</si>
  <si>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</si>
  <si>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</si>
  <si>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</si>
  <si>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</si>
  <si>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</si>
  <si>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</si>
  <si>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</si>
  <si>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</si>
  <si>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</si>
  <si>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</si>
  <si>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</si>
  <si>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</si>
  <si>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</si>
  <si>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</si>
  <si>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</si>
  <si>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</si>
  <si>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</si>
  <si>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</si>
  <si>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</si>
  <si>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</si>
  <si>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</si>
  <si>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</si>
  <si>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</si>
  <si>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</si>
  <si>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</si>
  <si>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</si>
  <si>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</si>
  <si>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</si>
  <si>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</si>
  <si>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</si>
  <si>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</si>
  <si>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</si>
  <si>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</si>
  <si>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</si>
  <si>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</si>
  <si>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</si>
  <si>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</si>
  <si>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</si>
  <si>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</si>
  <si>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</si>
  <si>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</si>
  <si>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</si>
  <si>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</si>
  <si>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</si>
  <si>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</si>
  <si>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</si>
  <si>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</si>
  <si>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</si>
  <si>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</si>
  <si>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</si>
  <si>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</si>
  <si>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</si>
  <si>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</si>
  <si>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</si>
  <si>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</si>
  <si>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</si>
  <si>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</si>
  <si>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</si>
  <si>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</si>
  <si>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</si>
  <si>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</si>
  <si>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</si>
  <si>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</si>
  <si>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</si>
  <si>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</si>
  <si>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</si>
  <si>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</si>
  <si>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</si>
  <si>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</si>
  <si>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</si>
  <si>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</si>
  <si>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</si>
  <si>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</si>
  <si>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</si>
  <si>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</si>
  <si>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</si>
  <si>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</si>
  <si>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</si>
  <si>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</si>
  <si>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</si>
  <si>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</si>
  <si>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</si>
  <si>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</si>
  <si>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</si>
  <si>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</si>
  <si>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</si>
  <si>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</si>
  <si>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</si>
  <si>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</si>
  <si>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</si>
  <si>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</si>
  <si>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</si>
  <si>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</si>
  <si>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</si>
  <si>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</si>
  <si>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</si>
  <si>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</si>
  <si>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</si>
  <si>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</si>
  <si>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</si>
  <si>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</si>
  <si>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</si>
  <si>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</si>
  <si>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</si>
  <si>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</si>
  <si>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</si>
  <si>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</si>
  <si>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</si>
  <si>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</si>
  <si>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</si>
  <si>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</si>
  <si>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</si>
  <si>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</si>
  <si>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</si>
  <si>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</si>
  <si>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</si>
  <si>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</si>
  <si>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</si>
  <si>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</si>
  <si>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</si>
  <si>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</si>
  <si>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</si>
  <si>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</si>
  <si>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</si>
  <si>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</si>
  <si>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</si>
  <si>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</si>
  <si>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</si>
  <si>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</si>
  <si>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</si>
  <si>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</si>
  <si>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</si>
  <si>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</si>
  <si>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</si>
  <si>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</si>
  <si>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</si>
  <si>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</si>
  <si>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</si>
  <si>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</si>
  <si>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</si>
  <si>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</si>
  <si>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</si>
  <si>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</si>
  <si>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</si>
  <si>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</si>
  <si>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</si>
  <si>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</si>
  <si>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</si>
  <si>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</si>
  <si>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</si>
  <si>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</si>
  <si>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</si>
  <si>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</si>
  <si>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</si>
  <si>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</si>
  <si>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</si>
  <si>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</si>
  <si>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</si>
  <si>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</si>
  <si>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</si>
  <si>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</si>
  <si>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</si>
  <si>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</si>
  <si>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</si>
  <si>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</si>
  <si>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</si>
  <si>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</si>
  <si>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</si>
  <si>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</si>
  <si>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</si>
  <si>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</si>
  <si>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</si>
  <si>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</si>
  <si>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</si>
  <si>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</si>
  <si>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</si>
  <si>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</si>
  <si>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</si>
  <si>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</si>
  <si>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</si>
  <si>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</si>
  <si>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</si>
  <si>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</si>
  <si>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</si>
  <si>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</si>
  <si>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</si>
  <si>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</si>
  <si>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</si>
  <si>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</si>
  <si>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</si>
  <si>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</si>
  <si>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</si>
  <si>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</si>
  <si>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</si>
  <si>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</si>
  <si>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</si>
  <si>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</si>
  <si>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</si>
  <si>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</si>
  <si>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</si>
  <si>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</si>
  <si>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</si>
  <si>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</si>
  <si>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</si>
  <si>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</si>
  <si>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</si>
  <si>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</si>
  <si>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</si>
  <si>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</si>
  <si>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</si>
  <si>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</si>
  <si>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</si>
  <si>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</si>
  <si>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</si>
  <si>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</si>
  <si>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</si>
  <si>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</si>
  <si>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</si>
  <si>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</si>
  <si>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</si>
  <si>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</si>
  <si>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</si>
  <si>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</si>
  <si>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</si>
  <si>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</si>
  <si>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</si>
  <si>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</si>
  <si>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</si>
  <si>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</si>
  <si>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</si>
  <si>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</si>
  <si>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</si>
  <si>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</si>
  <si>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</si>
  <si>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</si>
  <si>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</si>
  <si>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</si>
  <si>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</si>
  <si>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</si>
  <si>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</si>
  <si>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</si>
  <si>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</si>
  <si>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</si>
  <si>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</si>
  <si>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</si>
  <si>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</si>
  <si>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</si>
  <si>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</si>
  <si>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</si>
  <si>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</si>
  <si>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</si>
  <si>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</si>
  <si>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</si>
  <si>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</si>
  <si>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</si>
  <si>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</si>
  <si>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</si>
  <si>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</si>
  <si>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</si>
  <si>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</si>
  <si>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</si>
  <si>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</si>
  <si>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</si>
  <si>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</si>
  <si>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</si>
  <si>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</si>
  <si>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</si>
  <si>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</si>
  <si>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</si>
  <si>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</si>
  <si>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</si>
  <si>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</si>
  <si>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</si>
  <si>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</si>
  <si>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</si>
  <si>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</si>
  <si>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</si>
  <si>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</si>
  <si>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</si>
  <si>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</si>
  <si>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</si>
  <si>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</si>
  <si>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</si>
  <si>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</si>
  <si>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</si>
  <si>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</si>
  <si>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</si>
  <si>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</si>
  <si>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</si>
  <si>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</si>
  <si>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</si>
  <si>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</si>
  <si>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</si>
  <si>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</si>
  <si>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</si>
  <si>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</si>
  <si>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</si>
  <si>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</si>
  <si>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</si>
  <si>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</si>
  <si>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</si>
  <si>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</si>
  <si>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</si>
  <si>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</si>
  <si>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</si>
  <si>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</si>
  <si>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</si>
  <si>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</si>
  <si>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</si>
  <si>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</si>
  <si>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</si>
  <si>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</si>
  <si>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</si>
  <si>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</si>
  <si>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</si>
  <si>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</si>
  <si>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</si>
  <si>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</si>
  <si>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</si>
  <si>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</si>
  <si>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</si>
  <si>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</si>
  <si>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</si>
  <si>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</si>
  <si>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</si>
  <si>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</si>
  <si>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</si>
  <si>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</si>
  <si>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</si>
  <si>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</si>
  <si>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</si>
  <si>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</si>
  <si>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</si>
  <si>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</si>
  <si>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</si>
  <si>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</si>
  <si>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</si>
  <si>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</si>
  <si>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</si>
  <si>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</si>
  <si>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</si>
  <si>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</si>
  <si>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</si>
  <si>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</si>
  <si>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</si>
  <si>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</si>
  <si>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</si>
  <si>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</si>
  <si>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</si>
  <si>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</si>
  <si>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</si>
  <si>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</si>
  <si>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</si>
  <si>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</si>
  <si>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</si>
  <si>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</si>
  <si>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</si>
  <si>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</si>
  <si>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</si>
  <si>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</si>
  <si>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</si>
  <si>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</si>
  <si>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</si>
  <si>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</si>
  <si>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</si>
  <si>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</si>
  <si>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</si>
  <si>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</si>
  <si>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</si>
  <si>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</si>
  <si>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</si>
  <si>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</si>
  <si>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</si>
  <si>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</si>
  <si>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</si>
  <si>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</si>
  <si>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</si>
  <si>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</si>
  <si>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</si>
  <si>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</si>
  <si>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</si>
  <si>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</si>
  <si>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</si>
  <si>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</si>
  <si>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</si>
  <si>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</si>
  <si>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</si>
  <si>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</si>
  <si>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</si>
  <si>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</si>
  <si>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</si>
  <si>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</si>
  <si>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</si>
  <si>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</si>
  <si>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</si>
  <si>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</si>
  <si>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</si>
  <si>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</si>
  <si>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</si>
  <si>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</si>
  <si>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</si>
  <si>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</si>
  <si>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</si>
  <si>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</si>
  <si>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</si>
  <si>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</si>
  <si>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</si>
  <si>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</si>
  <si>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</si>
  <si>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</si>
  <si>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</si>
  <si>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</si>
  <si>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</si>
  <si>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</si>
  <si>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</si>
  <si>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</si>
  <si>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</si>
  <si>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</si>
  <si>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</si>
  <si>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</si>
  <si>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</si>
  <si>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</si>
  <si>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</si>
  <si>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</si>
  <si>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</si>
  <si>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</si>
  <si>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</si>
  <si>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</si>
  <si>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</si>
  <si>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</si>
  <si>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</si>
  <si>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</si>
  <si>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</si>
  <si>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</si>
  <si>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</si>
  <si>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</si>
  <si>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</si>
  <si>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</si>
  <si>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</si>
  <si>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</si>
  <si>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</si>
  <si>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</si>
  <si>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</si>
  <si>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</si>
  <si>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</si>
  <si>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</si>
  <si>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</si>
  <si>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</si>
  <si>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</si>
  <si>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</si>
  <si>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</si>
  <si>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</si>
  <si>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</si>
  <si>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</si>
  <si>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</si>
  <si>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</si>
  <si>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</si>
  <si>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</si>
  <si>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</si>
  <si>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</si>
  <si>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</si>
  <si>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</si>
  <si>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</si>
  <si>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</si>
  <si>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</si>
  <si>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</si>
  <si>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</si>
  <si>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</si>
  <si>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</si>
  <si>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</si>
  <si>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</si>
  <si>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</si>
  <si>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</si>
  <si>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</si>
  <si>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</si>
  <si>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</si>
  <si>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</si>
  <si>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</si>
  <si>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</si>
  <si>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</si>
  <si>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</si>
  <si>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</si>
  <si>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</si>
  <si>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</si>
  <si>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</si>
  <si>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</si>
  <si>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</si>
  <si>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</si>
  <si>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</si>
  <si>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</si>
  <si>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</si>
  <si>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</si>
  <si>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</si>
  <si>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</si>
  <si>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</si>
  <si>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</si>
  <si>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</si>
  <si>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</si>
  <si>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</si>
  <si>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</si>
  <si>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</si>
  <si>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</si>
  <si>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</si>
  <si>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</si>
  <si>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</si>
  <si>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</si>
  <si>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</si>
  <si>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</si>
  <si>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</si>
  <si>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</si>
  <si>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</si>
  <si>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</si>
  <si>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</si>
  <si>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</si>
  <si>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</si>
  <si>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</si>
  <si>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</si>
  <si>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</si>
  <si>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</si>
  <si>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</si>
  <si>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</si>
  <si>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</si>
  <si>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</si>
  <si>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</si>
  <si>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</si>
  <si>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</si>
  <si>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</si>
  <si>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</si>
  <si>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</si>
  <si>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</si>
  <si>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</si>
  <si>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</si>
  <si>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</si>
  <si>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</si>
  <si>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</si>
  <si>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</si>
  <si>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</si>
  <si>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</si>
  <si>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</si>
  <si>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</si>
  <si>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</si>
  <si>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</si>
  <si>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</si>
  <si>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</si>
  <si>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</si>
  <si>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</si>
  <si>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</si>
  <si>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</si>
  <si>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</si>
  <si>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</si>
  <si>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</si>
  <si>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</si>
  <si>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</si>
  <si>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</si>
  <si>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</si>
  <si>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</si>
  <si>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</si>
  <si>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</si>
  <si>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</si>
  <si>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</si>
  <si>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</si>
  <si>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</si>
  <si>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</si>
  <si>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</si>
  <si>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</si>
  <si>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</si>
  <si>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</si>
  <si>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</si>
  <si>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</si>
  <si>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</si>
  <si>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</si>
  <si>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</si>
  <si>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</si>
  <si>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</si>
  <si>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</si>
  <si>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</si>
  <si>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</si>
  <si>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</si>
  <si>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</si>
  <si>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</si>
  <si>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</si>
  <si>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</si>
  <si>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</si>
  <si>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</si>
  <si>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</si>
  <si>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</si>
  <si>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</si>
  <si>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</si>
  <si>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</si>
  <si>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</si>
  <si>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</si>
  <si>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</si>
  <si>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</si>
  <si>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</si>
  <si>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</si>
  <si>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</si>
  <si>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</si>
  <si>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</si>
  <si>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</si>
  <si>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</si>
  <si>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</si>
  <si>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</si>
  <si>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</si>
  <si>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</si>
  <si>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</si>
  <si>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</si>
  <si>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</si>
  <si>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</si>
  <si>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</si>
  <si>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</si>
  <si>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</si>
  <si>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</si>
  <si>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</si>
  <si>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</si>
  <si>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</si>
  <si>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</si>
  <si>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</si>
  <si>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</si>
  <si>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</si>
  <si>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</si>
  <si>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</si>
  <si>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</si>
  <si>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</si>
  <si>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</si>
  <si>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</si>
  <si>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</si>
  <si>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</si>
  <si>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</si>
  <si>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</si>
  <si>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</si>
  <si>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</si>
  <si>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</si>
  <si>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</si>
  <si>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</si>
  <si>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</si>
  <si>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</si>
  <si>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</si>
  <si>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</si>
  <si>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</si>
  <si>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</si>
  <si>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</si>
  <si>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</si>
  <si>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</si>
  <si>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</si>
  <si>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</si>
  <si>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</si>
  <si>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</si>
  <si>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</si>
  <si>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</si>
  <si>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</si>
  <si>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</si>
  <si>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</si>
  <si>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</si>
  <si>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</si>
  <si>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</si>
  <si>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</si>
  <si>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</si>
  <si>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</si>
  <si>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</si>
  <si>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</si>
  <si>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</si>
  <si>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</si>
  <si>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</si>
  <si>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</si>
  <si>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</si>
  <si>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</si>
  <si>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</si>
  <si>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</si>
  <si>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</si>
  <si>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</si>
  <si>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</si>
  <si>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</si>
  <si>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</si>
  <si>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</si>
  <si>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</si>
  <si>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</si>
  <si>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</si>
  <si>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</si>
  <si>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</si>
  <si>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</si>
  <si>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</si>
  <si>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</si>
  <si>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</si>
  <si>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</si>
  <si>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</si>
  <si>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</si>
  <si>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</si>
  <si>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</si>
  <si>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</si>
  <si>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</si>
  <si>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</si>
  <si>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</si>
  <si>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</si>
  <si>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</si>
  <si>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</si>
  <si>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</si>
  <si>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</si>
  <si>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</si>
  <si>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</si>
  <si>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</si>
  <si>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</si>
  <si>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</si>
  <si>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</si>
  <si>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</si>
  <si>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</si>
  <si>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</si>
  <si>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</si>
  <si>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</si>
  <si>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</si>
  <si>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</si>
  <si>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</si>
  <si>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</si>
  <si>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</si>
  <si>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</si>
  <si>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</si>
  <si>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</si>
  <si>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</si>
  <si>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</si>
  <si>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</si>
  <si>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</si>
  <si>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</si>
  <si>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</si>
  <si>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</si>
  <si>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</si>
  <si>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</si>
  <si>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</si>
  <si>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</si>
  <si>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</si>
  <si>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</si>
  <si>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</si>
  <si>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</si>
  <si>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</si>
  <si>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</si>
  <si>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</si>
  <si>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</si>
  <si>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</si>
  <si>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</si>
  <si>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</si>
  <si>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</si>
  <si>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</si>
  <si>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</si>
  <si>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</si>
  <si>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</si>
  <si>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</si>
  <si>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</si>
  <si>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</si>
  <si>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</si>
  <si>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</si>
  <si>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</si>
  <si>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</si>
  <si>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</si>
  <si>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</si>
  <si>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</si>
  <si>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</si>
  <si>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</si>
  <si>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</si>
  <si>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</si>
  <si>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</si>
  <si>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</si>
  <si>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</si>
  <si>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</si>
  <si>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</si>
  <si>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</si>
  <si>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</si>
  <si>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</si>
  <si>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</si>
  <si>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</si>
  <si>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</si>
  <si>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</si>
  <si>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</si>
  <si>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</si>
  <si>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</si>
  <si>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</si>
  <si>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</si>
  <si>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</si>
  <si>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</si>
  <si>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</si>
  <si>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</si>
  <si>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</si>
  <si>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</si>
  <si>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</si>
  <si>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</si>
  <si>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</si>
  <si>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</si>
  <si>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</si>
  <si>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</si>
  <si>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</si>
  <si>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</si>
  <si>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</si>
  <si>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</si>
  <si>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</si>
  <si>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</si>
  <si>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</si>
  <si>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</si>
  <si>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</si>
  <si>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</si>
  <si>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</si>
  <si>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</si>
  <si>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</si>
  <si>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</si>
  <si>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</si>
  <si>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</si>
  <si>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</si>
  <si>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</si>
  <si>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</si>
  <si>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</si>
  <si>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</si>
  <si>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</si>
  <si>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</si>
  <si>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</si>
  <si>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</si>
  <si>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</si>
  <si>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</si>
  <si>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</si>
  <si>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</si>
  <si>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</si>
  <si>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</si>
  <si>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</si>
  <si>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</si>
  <si>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</si>
  <si>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</si>
  <si>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</si>
  <si>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</si>
  <si>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</si>
  <si>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</si>
  <si>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</si>
  <si>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</si>
  <si>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</si>
  <si>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</si>
  <si>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</si>
  <si>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</si>
  <si>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</si>
  <si>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</si>
  <si>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</si>
  <si>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</si>
  <si>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</si>
  <si>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</si>
  <si>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</si>
  <si>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</si>
  <si>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</si>
  <si>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</si>
  <si>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</si>
  <si>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</si>
  <si>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</si>
  <si>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</si>
  <si>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</si>
  <si>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</si>
  <si>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</si>
  <si>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</si>
  <si>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</si>
  <si>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</si>
  <si>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</si>
  <si>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</si>
  <si>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</si>
  <si>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</si>
  <si>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</si>
  <si>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</si>
  <si>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</si>
  <si>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</si>
  <si>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</si>
  <si>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</si>
  <si>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</si>
  <si>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</si>
  <si>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</si>
  <si>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</si>
  <si>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</si>
  <si>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</si>
  <si>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</si>
  <si>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</si>
  <si>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</si>
  <si>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</si>
  <si>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</si>
  <si>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</si>
  <si>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</si>
  <si>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</si>
  <si>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</si>
  <si>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</si>
  <si>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</si>
  <si>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</si>
  <si>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</si>
  <si>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</si>
  <si>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</si>
  <si>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</si>
  <si>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</si>
  <si>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</si>
  <si>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</si>
  <si>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</si>
  <si>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</si>
  <si>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</si>
  <si>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</si>
  <si>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</si>
  <si>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</si>
  <si>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</si>
  <si>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</si>
  <si>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</si>
  <si>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</si>
  <si>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</si>
  <si>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</si>
  <si>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</si>
  <si>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</si>
  <si>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</si>
  <si>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</si>
  <si>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</si>
  <si>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</si>
  <si>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</si>
  <si>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</si>
  <si>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</si>
  <si>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</si>
  <si>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</si>
  <si>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</si>
  <si>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</si>
  <si>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</si>
  <si>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</si>
  <si>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</si>
  <si>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</si>
  <si>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</si>
  <si>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</si>
  <si>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</si>
  <si>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</si>
  <si>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</si>
  <si>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</si>
  <si>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</si>
  <si>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</si>
  <si>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</si>
  <si>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</si>
  <si>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</si>
  <si>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</si>
  <si>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</si>
  <si>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</si>
  <si>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</si>
  <si>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</si>
  <si>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</si>
  <si>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</si>
  <si>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</si>
  <si>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</si>
  <si>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</si>
  <si>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</si>
  <si>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</si>
  <si>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</si>
  <si>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</si>
  <si>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</si>
  <si>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</si>
  <si>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</si>
  <si>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</si>
  <si>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</si>
  <si>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</si>
  <si>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</si>
  <si>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</si>
  <si>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</si>
  <si>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</si>
  <si>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</si>
  <si>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</si>
  <si>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</si>
  <si>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</si>
  <si>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</si>
  <si>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</si>
  <si>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</si>
  <si>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</si>
  <si>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</si>
  <si>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</si>
  <si>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</si>
  <si>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</si>
  <si>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</si>
  <si>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</si>
  <si>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</si>
  <si>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</si>
  <si>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</si>
  <si>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</si>
  <si>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</si>
  <si>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</si>
  <si>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</si>
  <si>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</si>
  <si>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</si>
  <si>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</si>
  <si>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</si>
  <si>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</si>
  <si>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</si>
  <si>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</si>
  <si>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</si>
  <si>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</si>
  <si>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</si>
  <si>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</si>
  <si>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</si>
  <si>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</si>
  <si>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</si>
  <si>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</si>
  <si>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</si>
  <si>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</si>
  <si>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</si>
  <si>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</si>
  <si>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</si>
  <si>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</si>
  <si>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</si>
  <si>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</si>
  <si>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</si>
  <si>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</si>
  <si>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</si>
  <si>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</si>
  <si>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</si>
  <si>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</si>
  <si>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</si>
  <si>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</si>
  <si>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</si>
  <si>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</si>
  <si>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</si>
  <si>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</si>
  <si>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</si>
  <si>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</si>
  <si>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</si>
  <si>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</si>
  <si>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</si>
  <si>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</si>
  <si>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</si>
  <si>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</si>
  <si>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</si>
  <si>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</si>
  <si>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</si>
  <si>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</si>
  <si>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</si>
  <si>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</si>
  <si>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</si>
  <si>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</si>
  <si>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</si>
  <si>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</si>
  <si>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</si>
  <si>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</si>
  <si>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</si>
  <si>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</si>
  <si>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</si>
  <si>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</si>
  <si>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</si>
  <si>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</si>
  <si>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</si>
  <si>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</si>
  <si>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</si>
  <si>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</si>
  <si>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</si>
  <si>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</si>
  <si>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</si>
  <si>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</si>
  <si>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</si>
  <si>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</si>
  <si>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</si>
  <si>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</si>
  <si>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</si>
  <si>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</si>
  <si>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</si>
  <si>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</si>
  <si>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</si>
  <si>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</si>
  <si>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</si>
  <si>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</si>
  <si>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</si>
  <si>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</si>
  <si>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</si>
  <si>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</si>
  <si>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</si>
  <si>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</si>
  <si>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</si>
  <si>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</si>
  <si>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</si>
  <si>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</si>
  <si>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</si>
  <si>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</si>
  <si>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</si>
  <si>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</si>
  <si>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</si>
  <si>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</si>
  <si>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</si>
  <si>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</si>
  <si>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</si>
  <si>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</si>
  <si>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</si>
  <si>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</si>
  <si>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</si>
  <si>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</si>
  <si>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</si>
  <si>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</si>
  <si>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</si>
  <si>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</si>
  <si>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</si>
  <si>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</si>
  <si>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</si>
  <si>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</si>
  <si>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</si>
  <si>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</si>
  <si>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</si>
  <si>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</si>
  <si>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</si>
  <si>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</si>
  <si>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</si>
  <si>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</si>
  <si>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</si>
  <si>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</si>
  <si>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</si>
  <si>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</si>
  <si>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</si>
  <si>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</si>
  <si>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</si>
  <si>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</si>
  <si>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</si>
  <si>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</si>
  <si>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</si>
  <si>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</si>
  <si>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</si>
  <si>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</si>
  <si>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</si>
  <si>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</si>
  <si>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</si>
  <si>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</si>
  <si>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</si>
  <si>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</si>
  <si>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</si>
  <si>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</si>
  <si>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</si>
  <si>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</si>
  <si>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</si>
  <si>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</si>
  <si>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</si>
  <si>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</si>
  <si>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</si>
  <si>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</si>
  <si>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</si>
  <si>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</si>
  <si>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</si>
  <si>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</si>
  <si>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</si>
  <si>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</si>
  <si>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</si>
  <si>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</si>
  <si>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</si>
  <si>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</si>
  <si>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</si>
  <si>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</si>
  <si>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</si>
  <si>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</si>
  <si>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</si>
  <si>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</si>
  <si>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</si>
  <si>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</si>
  <si>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</si>
  <si>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</si>
  <si>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</si>
  <si>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</si>
  <si>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</si>
  <si>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</si>
  <si>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</si>
  <si>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</si>
  <si>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</si>
  <si>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</si>
  <si>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</si>
  <si>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</si>
  <si>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</si>
  <si>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</si>
  <si>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</si>
  <si>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</si>
  <si>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</si>
  <si>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</si>
  <si>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</si>
  <si>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</si>
  <si>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</si>
  <si>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</si>
  <si>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</si>
  <si>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</si>
  <si>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</si>
  <si>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</si>
  <si>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</si>
  <si>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</si>
  <si>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</si>
  <si>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</si>
  <si>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</si>
  <si>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</si>
  <si>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</si>
  <si>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</si>
  <si>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</si>
  <si>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</si>
  <si>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</si>
  <si>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</si>
  <si>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</si>
  <si>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</si>
  <si>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</si>
  <si>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</si>
  <si>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</si>
  <si>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</si>
  <si>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</si>
  <si>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</si>
  <si>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</si>
  <si>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</si>
  <si>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</si>
  <si>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</si>
  <si>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</si>
  <si>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</si>
  <si>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</si>
  <si>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</si>
  <si>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</si>
  <si>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</si>
  <si>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</si>
  <si>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</si>
  <si>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</si>
  <si>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</si>
  <si>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</si>
  <si>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</si>
  <si>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</si>
  <si>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</si>
  <si>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</si>
  <si>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</si>
  <si>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</si>
  <si>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</si>
  <si>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</si>
  <si>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</si>
  <si>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</si>
  <si>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</si>
  <si>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</si>
  <si>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</si>
  <si>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</si>
  <si>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</si>
  <si>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</si>
  <si>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</si>
  <si>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</si>
  <si>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</si>
  <si>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</si>
  <si>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</si>
  <si>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</si>
  <si>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</si>
  <si>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</si>
  <si>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</si>
  <si>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</si>
  <si>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</si>
  <si>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</si>
  <si>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</si>
  <si>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</si>
  <si>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</si>
  <si>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</si>
  <si>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</si>
  <si>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</si>
  <si>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</si>
  <si>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</si>
  <si>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</si>
  <si>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</si>
  <si>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</si>
  <si>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</si>
  <si>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</si>
  <si>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</si>
  <si>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</si>
  <si>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</si>
  <si>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</si>
  <si>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</si>
  <si>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</si>
  <si>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</si>
  <si>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</si>
  <si>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</si>
  <si>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</si>
  <si>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</si>
  <si>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</si>
  <si>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</si>
  <si>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</si>
  <si>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</si>
  <si>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</si>
  <si>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</si>
  <si>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</si>
  <si>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</si>
  <si>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</si>
  <si>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</si>
  <si>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</si>
  <si>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</si>
  <si>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</si>
  <si>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</si>
  <si>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</si>
  <si>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</si>
  <si>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</si>
  <si>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</si>
  <si>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</si>
  <si>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</si>
  <si>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</si>
  <si>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</si>
  <si>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</si>
  <si>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</si>
  <si>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</si>
  <si>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</si>
  <si>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</si>
  <si>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</si>
  <si>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</si>
  <si>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</si>
  <si>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</si>
  <si>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</si>
  <si>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</si>
  <si>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</si>
  <si>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</si>
  <si>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</si>
  <si>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</si>
  <si>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</si>
  <si>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</si>
  <si>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</si>
  <si>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</si>
  <si>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</si>
  <si>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</si>
  <si>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</si>
  <si>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</si>
  <si>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</si>
  <si>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</si>
  <si>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</si>
  <si>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</si>
  <si>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</si>
  <si>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</si>
  <si>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</si>
  <si>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</si>
  <si>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</si>
  <si>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</si>
  <si>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</si>
  <si>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</si>
  <si>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</si>
  <si>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</si>
  <si>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</si>
  <si>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</si>
  <si>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</si>
  <si>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</si>
  <si>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</si>
  <si>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</si>
  <si>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</si>
  <si>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</si>
  <si>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</si>
  <si>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</si>
  <si>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</si>
  <si>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</si>
  <si>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</si>
  <si>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</si>
  <si>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</si>
  <si>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</si>
  <si>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</si>
  <si>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</si>
  <si>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</si>
  <si>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</si>
  <si>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</si>
  <si>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</si>
  <si>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</si>
  <si>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</si>
  <si>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</si>
  <si>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</si>
  <si>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</si>
  <si>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</si>
  <si>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</si>
  <si>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</si>
  <si>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</si>
  <si>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</si>
  <si>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</si>
  <si>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</si>
  <si>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</si>
  <si>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</si>
  <si>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</si>
  <si>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</si>
  <si>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</si>
  <si>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</si>
  <si>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</si>
  <si>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</si>
  <si>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</si>
  <si>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</si>
  <si>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</si>
  <si>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</si>
  <si>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</si>
  <si>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</si>
  <si>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</si>
  <si>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</si>
  <si>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</si>
  <si>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</si>
  <si>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</si>
  <si>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</si>
  <si>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</si>
  <si>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</si>
  <si>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</si>
  <si>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</si>
  <si>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</si>
  <si>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</si>
  <si>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</si>
  <si>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</si>
  <si>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</si>
  <si>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</si>
  <si>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</si>
  <si>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</si>
  <si>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</si>
  <si>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</si>
  <si>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</si>
  <si>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</si>
  <si>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</si>
  <si>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</si>
  <si>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</si>
  <si>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</si>
  <si>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</si>
  <si>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</si>
  <si>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</si>
  <si>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</si>
  <si>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</si>
  <si>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</si>
  <si>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</si>
  <si>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</si>
  <si>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</si>
  <si>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</si>
  <si>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</si>
  <si>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</si>
  <si>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</si>
  <si>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</si>
  <si>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</si>
  <si>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</si>
  <si>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</si>
  <si>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</si>
  <si>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</si>
  <si>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</si>
  <si>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</si>
  <si>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</si>
  <si>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</si>
  <si>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</si>
  <si>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</si>
  <si>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</si>
  <si>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</si>
  <si>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</si>
  <si>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</si>
  <si>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</si>
  <si>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</si>
  <si>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</si>
  <si>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</si>
  <si>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</si>
  <si>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</si>
  <si>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</si>
  <si>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</si>
  <si>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</si>
  <si>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</si>
  <si>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</si>
  <si>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</si>
  <si>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</si>
  <si>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</si>
  <si>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</si>
  <si>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</si>
  <si>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</si>
  <si>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</si>
  <si>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</si>
  <si>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</si>
  <si>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</si>
  <si>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</si>
  <si>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</si>
  <si>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</si>
  <si>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</si>
  <si>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</si>
  <si>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</si>
  <si>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</si>
  <si>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</si>
  <si>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</si>
  <si>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</si>
  <si>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</si>
  <si>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</si>
  <si>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</si>
  <si>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</si>
  <si>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</si>
  <si>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</si>
  <si>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</si>
  <si>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</si>
  <si>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</si>
  <si>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</si>
  <si>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</si>
  <si>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</si>
  <si>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</si>
  <si>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</si>
  <si>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</si>
  <si>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</si>
  <si>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</si>
  <si>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</si>
  <si>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</si>
  <si>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</si>
  <si>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</si>
  <si>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</si>
  <si>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</si>
  <si>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</si>
  <si>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</si>
  <si>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</si>
  <si>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</si>
  <si>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</si>
  <si>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</si>
  <si>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</si>
  <si>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</si>
  <si>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</si>
  <si>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</si>
  <si>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</si>
  <si>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</si>
  <si>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</si>
  <si>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</si>
  <si>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</si>
  <si>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</si>
  <si>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</si>
  <si>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</si>
  <si>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</si>
  <si>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</si>
  <si>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</si>
  <si>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</si>
  <si>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</si>
  <si>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</si>
  <si>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</si>
  <si>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</si>
  <si>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</si>
  <si>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</si>
  <si>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</si>
  <si>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</si>
  <si>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</si>
  <si>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</si>
  <si>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</si>
  <si>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</si>
  <si>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</si>
  <si>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</si>
  <si>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</si>
  <si>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</si>
  <si>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</si>
  <si>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</si>
  <si>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</si>
  <si>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</si>
  <si>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</si>
  <si>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</si>
  <si>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</si>
  <si>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</si>
  <si>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</si>
  <si>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</si>
  <si>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</si>
  <si>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</si>
  <si>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</si>
  <si>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</si>
  <si>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</si>
  <si>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</si>
  <si>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</si>
  <si>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</si>
  <si>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</si>
  <si>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</si>
  <si>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</si>
  <si>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</si>
  <si>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</si>
  <si>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</si>
  <si>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</si>
  <si>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</si>
  <si>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</si>
  <si>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</si>
  <si>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</si>
  <si>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</si>
  <si>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</si>
  <si>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</si>
  <si>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</si>
  <si>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</si>
  <si>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</si>
  <si>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</si>
  <si>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</si>
  <si>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</si>
  <si>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</si>
  <si>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</si>
  <si>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</si>
  <si>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</si>
  <si>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</si>
  <si>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</si>
  <si>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</si>
  <si>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</si>
  <si>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</si>
  <si>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</si>
  <si>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</si>
  <si>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</si>
  <si>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</si>
  <si>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</si>
  <si>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</si>
  <si>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</si>
  <si>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</si>
  <si>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</si>
  <si>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</si>
  <si>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</si>
  <si>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</si>
  <si>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</si>
  <si>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</si>
  <si>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</si>
  <si>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</si>
  <si>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</si>
  <si>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</si>
  <si>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</si>
  <si>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</si>
  <si>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</si>
  <si>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</si>
  <si>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</si>
  <si>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</si>
  <si>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</si>
  <si>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</si>
  <si>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</si>
  <si>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</si>
  <si>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</si>
  <si>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</si>
  <si>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</si>
  <si>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</si>
  <si>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</si>
  <si>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</si>
  <si>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</si>
  <si>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</si>
  <si>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</si>
  <si>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</si>
  <si>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</si>
  <si>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</si>
  <si>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</si>
  <si>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</si>
  <si>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</si>
  <si>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</si>
  <si>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</si>
  <si>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</si>
  <si>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</si>
  <si>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</si>
  <si>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</si>
  <si>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</si>
  <si>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</si>
  <si>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</si>
  <si>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</si>
  <si>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</si>
  <si>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</si>
  <si>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</si>
  <si>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</si>
  <si>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</si>
  <si>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</si>
  <si>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</si>
  <si>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</si>
  <si>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</si>
  <si>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</si>
  <si>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</si>
  <si>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</si>
  <si>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</si>
  <si>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</si>
  <si>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</si>
  <si>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</si>
  <si>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</si>
  <si>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</si>
  <si>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</si>
  <si>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</si>
  <si>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</si>
  <si>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</si>
  <si>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</si>
  <si>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</si>
  <si>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</si>
  <si>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</si>
  <si>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</si>
  <si>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</si>
  <si>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</si>
  <si>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</si>
  <si>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</si>
  <si>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</si>
  <si>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</si>
  <si>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</si>
  <si>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</si>
  <si>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</si>
  <si>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</si>
  <si>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</si>
  <si>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</si>
  <si>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</si>
  <si>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</si>
  <si>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</si>
  <si>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</si>
  <si>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</si>
  <si>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</si>
  <si>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</si>
  <si>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</si>
  <si>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</si>
  <si>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</si>
  <si>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</si>
  <si>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</si>
  <si>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</si>
  <si>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</si>
  <si>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</si>
  <si>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</si>
  <si>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</si>
  <si>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</si>
  <si>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</si>
  <si>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</si>
  <si>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</si>
  <si>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</si>
  <si>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</si>
  <si>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</si>
  <si>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</si>
  <si>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</si>
  <si>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</si>
  <si>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</si>
  <si>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</si>
  <si>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</si>
  <si>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</si>
  <si>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</si>
  <si>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</si>
  <si>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</si>
  <si>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</si>
  <si>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</si>
  <si>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</si>
  <si>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</si>
  <si>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</si>
  <si>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</si>
  <si>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</si>
  <si>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</si>
  <si>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</si>
  <si>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</si>
  <si>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</si>
  <si>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</si>
  <si>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</si>
  <si>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</si>
  <si>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</si>
  <si>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</si>
  <si>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</si>
  <si>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</si>
  <si>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</si>
  <si>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</si>
  <si>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</si>
  <si>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</si>
  <si>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</si>
  <si>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</si>
  <si>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</si>
  <si>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</si>
  <si>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</si>
  <si>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</si>
  <si>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</si>
  <si>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</si>
  <si>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</si>
  <si>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</si>
  <si>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</si>
  <si>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</si>
  <si>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</si>
  <si>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</si>
  <si>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</si>
  <si>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</si>
  <si>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</si>
  <si>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</si>
  <si>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</si>
  <si>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</si>
  <si>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</si>
  <si>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</si>
  <si>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</si>
  <si>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</si>
  <si>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</si>
  <si>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</si>
  <si>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</si>
  <si>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</si>
  <si>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</si>
  <si>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</si>
  <si>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</si>
  <si>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</si>
  <si>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</si>
  <si>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</si>
  <si>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</si>
  <si>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</si>
  <si>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</si>
  <si>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</si>
  <si>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</si>
  <si>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</si>
  <si>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</si>
  <si>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</si>
  <si>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</si>
  <si>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</si>
  <si>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</si>
  <si>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</si>
  <si>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</si>
  <si>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</si>
  <si>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</si>
  <si>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</si>
  <si>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</si>
  <si>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</si>
  <si>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</si>
  <si>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</si>
  <si>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</si>
  <si>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</si>
  <si>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</si>
  <si>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</si>
  <si>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</si>
  <si>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</si>
  <si>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</si>
  <si>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</si>
  <si>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</si>
  <si>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</si>
  <si>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</si>
  <si>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</si>
  <si>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</si>
  <si>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</si>
  <si>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</si>
  <si>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</si>
  <si>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</si>
  <si>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</si>
  <si>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</si>
  <si>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</si>
  <si>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</si>
  <si>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</si>
  <si>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</si>
  <si>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</si>
  <si>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</si>
  <si>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</si>
  <si>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</si>
  <si>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</si>
  <si>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</si>
  <si>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</si>
  <si>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</si>
  <si>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</si>
  <si>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</si>
  <si>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</si>
  <si>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</si>
  <si>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</si>
  <si>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</si>
  <si>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</si>
  <si>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</si>
  <si>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</si>
  <si>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</si>
  <si>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</si>
  <si>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</si>
  <si>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</si>
  <si>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</si>
  <si>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</si>
  <si>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</si>
  <si>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</si>
  <si>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</si>
  <si>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</si>
  <si>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</si>
  <si>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</si>
  <si>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</si>
  <si>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</si>
  <si>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</si>
  <si>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</si>
  <si>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</si>
  <si>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</si>
  <si>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</si>
  <si>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</si>
  <si>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</si>
  <si>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</si>
  <si>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</si>
  <si>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</si>
  <si>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</si>
  <si>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</si>
  <si>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</si>
  <si>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</si>
  <si>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</si>
  <si>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</si>
  <si>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</si>
  <si>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</si>
  <si>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</si>
  <si>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</si>
  <si>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</si>
  <si>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</si>
  <si>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</si>
  <si>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</si>
  <si>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</si>
  <si>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</si>
  <si>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</si>
  <si>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</si>
  <si>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</si>
  <si>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</si>
  <si>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</si>
  <si>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</si>
  <si>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</si>
  <si>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</si>
  <si>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</si>
  <si>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</si>
  <si>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</si>
  <si>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</si>
  <si>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</si>
  <si>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</si>
  <si>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</si>
  <si>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</si>
  <si>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</si>
  <si>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</si>
  <si>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</si>
  <si>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</si>
  <si>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</si>
  <si>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</si>
  <si>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</si>
  <si>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</si>
  <si>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</si>
  <si>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</si>
  <si>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</si>
  <si>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</si>
  <si>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</si>
  <si>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</si>
  <si>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</si>
  <si>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</si>
  <si>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</si>
  <si>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</si>
  <si>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</si>
  <si>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</si>
  <si>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</si>
  <si>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</si>
  <si>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</si>
  <si>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</si>
  <si>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</si>
  <si>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</si>
  <si>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</si>
  <si>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</si>
  <si>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</si>
  <si>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</si>
  <si>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</si>
  <si>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</si>
  <si>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</si>
  <si>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</si>
  <si>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</si>
  <si>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</si>
  <si>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</si>
  <si>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</si>
  <si>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</si>
  <si>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</si>
  <si>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</si>
  <si>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</si>
  <si>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</si>
  <si>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</si>
  <si>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</si>
  <si>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</si>
  <si>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</si>
  <si>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</si>
  <si>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</si>
  <si>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</si>
  <si>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</si>
  <si>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</si>
  <si>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</si>
  <si>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</si>
  <si>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</si>
  <si>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</si>
  <si>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</si>
  <si>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</si>
  <si>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</si>
  <si>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</si>
  <si>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</si>
  <si>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</si>
  <si>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</si>
  <si>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</si>
  <si>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</si>
  <si>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</si>
  <si>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</si>
  <si>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</si>
  <si>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</si>
  <si>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</si>
  <si>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</si>
  <si>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</si>
  <si>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</si>
  <si>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</si>
  <si>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</si>
  <si>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</si>
  <si>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</si>
  <si>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</si>
  <si>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</si>
  <si>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</si>
  <si>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</si>
  <si>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</si>
  <si>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</si>
  <si>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</si>
  <si>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</si>
  <si>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</si>
  <si>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</si>
  <si>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</si>
  <si>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</si>
  <si>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</si>
  <si>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</si>
  <si>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</si>
  <si>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</si>
  <si>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</si>
  <si>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</si>
  <si>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</si>
  <si>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</si>
  <si>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</si>
  <si>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</si>
  <si>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</si>
  <si>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</si>
  <si>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</si>
  <si>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</si>
  <si>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</si>
  <si>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</si>
  <si>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</si>
  <si>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</si>
  <si>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</si>
  <si>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</si>
  <si>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</si>
  <si>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</si>
  <si>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</si>
  <si>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</si>
  <si>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</si>
  <si>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</si>
  <si>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</si>
  <si>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</si>
  <si>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</si>
  <si>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</si>
  <si>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</si>
  <si>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</si>
  <si>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</si>
  <si>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</si>
  <si>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</si>
  <si>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</si>
  <si>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</si>
  <si>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</si>
  <si>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</si>
  <si>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</si>
  <si>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</si>
  <si>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</si>
  <si>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</si>
  <si>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</si>
  <si>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</si>
  <si>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</si>
  <si>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</si>
  <si>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</si>
  <si>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</si>
  <si>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</si>
  <si>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</si>
  <si>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</si>
  <si>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</si>
  <si>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</si>
  <si>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</si>
  <si>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</si>
  <si>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</si>
  <si>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</si>
  <si>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</si>
  <si>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</si>
  <si>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</si>
  <si>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</si>
  <si>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</si>
  <si>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</si>
  <si>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</si>
  <si>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</si>
  <si>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</si>
  <si>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</si>
  <si>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</si>
  <si>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</si>
  <si>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</si>
  <si>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</si>
  <si>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</si>
  <si>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</si>
  <si>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</si>
  <si>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</si>
  <si>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</si>
  <si>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</si>
  <si>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</si>
  <si>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</si>
  <si>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</si>
  <si>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</si>
  <si>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</si>
  <si>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</si>
  <si>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</si>
  <si>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</si>
  <si>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</si>
  <si>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</si>
  <si>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</si>
  <si>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</si>
  <si>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</si>
  <si>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</si>
  <si>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</si>
  <si>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</si>
  <si>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</si>
  <si>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</si>
  <si>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</si>
  <si>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</si>
  <si>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</si>
  <si>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</si>
  <si>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</si>
  <si>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</si>
  <si>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</si>
  <si>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</si>
  <si>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</si>
  <si>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</si>
  <si>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</si>
  <si>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</si>
  <si>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</si>
  <si>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</si>
  <si>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</si>
  <si>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</si>
  <si>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</si>
  <si>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</si>
  <si>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</si>
  <si>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</si>
  <si>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</si>
  <si>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</si>
  <si>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</si>
  <si>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</si>
  <si>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</si>
  <si>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</si>
  <si>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</si>
  <si>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</si>
  <si>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</si>
  <si>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</si>
  <si>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</si>
  <si>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</si>
  <si>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</si>
  <si>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</si>
  <si>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</si>
  <si>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</si>
  <si>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</si>
  <si>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</si>
  <si>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</si>
  <si>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</si>
  <si>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</si>
  <si>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</si>
  <si>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</si>
  <si>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</si>
  <si>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</si>
  <si>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</si>
  <si>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</si>
  <si>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</si>
  <si>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</si>
  <si>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</si>
  <si>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</si>
  <si>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</si>
  <si>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</si>
  <si>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</si>
  <si>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</si>
  <si>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</si>
  <si>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</si>
  <si>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</si>
  <si>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</si>
  <si>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</si>
  <si>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</si>
  <si>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</si>
  <si>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</si>
  <si>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</si>
  <si>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</si>
  <si>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</si>
  <si>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</si>
  <si>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</si>
  <si>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</si>
  <si>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</si>
  <si>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</si>
  <si>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</si>
  <si>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</si>
  <si>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</si>
  <si>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</si>
  <si>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</si>
  <si>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</si>
  <si>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</si>
  <si>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</si>
  <si>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</si>
  <si>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</si>
  <si>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</si>
  <si>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</si>
  <si>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</si>
  <si>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</si>
  <si>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</si>
  <si>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</si>
  <si>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</si>
  <si>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</si>
  <si>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</si>
  <si>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</si>
  <si>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</si>
  <si>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</si>
  <si>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</si>
  <si>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</si>
  <si>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</si>
  <si>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</si>
  <si>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</si>
  <si>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</si>
  <si>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</si>
  <si>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</si>
  <si>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</si>
  <si>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</si>
  <si>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</si>
  <si>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</si>
  <si>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</si>
  <si>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</si>
  <si>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</si>
  <si>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</si>
  <si>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</si>
  <si>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</si>
  <si>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</si>
  <si>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</si>
  <si>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</si>
  <si>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</si>
  <si>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</si>
  <si>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</si>
  <si>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</si>
  <si>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</si>
  <si>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</si>
  <si>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</si>
  <si>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</si>
  <si>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</si>
  <si>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</si>
  <si>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</si>
  <si>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</si>
  <si>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</si>
  <si>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</si>
  <si>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</si>
  <si>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</si>
  <si>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</si>
  <si>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</si>
  <si>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</si>
  <si>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</si>
  <si>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</si>
  <si>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</si>
  <si>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</si>
  <si>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</si>
  <si>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</si>
  <si>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</si>
  <si>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</si>
  <si>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</si>
  <si>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</si>
  <si>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</si>
  <si>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</si>
  <si>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</si>
  <si>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</si>
  <si>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</si>
  <si>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</si>
  <si>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</si>
  <si>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</si>
  <si>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</si>
  <si>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</si>
  <si>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</si>
  <si>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</si>
  <si>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</si>
  <si>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</si>
  <si>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</si>
  <si>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</si>
  <si>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</si>
  <si>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</si>
  <si>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</si>
  <si>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</si>
  <si>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</si>
  <si>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</si>
  <si>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</si>
  <si>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</si>
  <si>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</si>
  <si>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</si>
  <si>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</si>
  <si>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</si>
  <si>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</si>
  <si>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</si>
  <si>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</si>
  <si>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</si>
  <si>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</si>
  <si>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</si>
  <si>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</si>
  <si>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</si>
  <si>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</si>
  <si>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</si>
  <si>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</si>
  <si>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</si>
  <si>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</si>
  <si>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</si>
  <si>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</si>
  <si>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</si>
  <si>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</si>
  <si>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</si>
  <si>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</si>
  <si>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</si>
  <si>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</si>
  <si>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</si>
  <si>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</si>
  <si>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</si>
  <si>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</si>
  <si>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</si>
  <si>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</si>
  <si>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</si>
  <si>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</si>
  <si>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</si>
  <si>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</si>
  <si>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</si>
  <si>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</si>
  <si>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</si>
  <si>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</si>
  <si>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</si>
  <si>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</si>
  <si>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</si>
  <si>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</si>
  <si>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</si>
  <si>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</si>
  <si>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</si>
  <si>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</si>
  <si>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</si>
  <si>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</si>
  <si>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</si>
  <si>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</si>
  <si>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</si>
  <si>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</si>
  <si>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</si>
  <si>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</si>
  <si>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</si>
  <si>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</si>
  <si>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</si>
  <si>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</si>
  <si>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</si>
  <si>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</si>
  <si>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</si>
  <si>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</si>
  <si>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</si>
  <si>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</si>
  <si>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</si>
  <si>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</si>
  <si>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</si>
  <si>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</si>
  <si>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</si>
  <si>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</si>
  <si>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</si>
  <si>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</si>
  <si>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</si>
  <si>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</si>
  <si>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</si>
  <si>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</si>
  <si>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</si>
  <si>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</si>
  <si>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</si>
  <si>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</si>
  <si>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</si>
  <si>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</si>
  <si>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</si>
  <si>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</si>
  <si>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</si>
  <si>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</si>
  <si>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</si>
  <si>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</si>
  <si>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</si>
  <si>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</si>
  <si>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</si>
  <si>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</si>
  <si>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</si>
  <si>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</si>
  <si>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</si>
  <si>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</si>
  <si>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</si>
  <si>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</si>
  <si>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</si>
  <si>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</si>
  <si>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</si>
  <si>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</si>
  <si>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</si>
  <si>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</si>
  <si>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</si>
  <si>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</si>
  <si>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</si>
  <si>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</si>
  <si>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</si>
  <si>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</si>
  <si>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</si>
  <si>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</si>
  <si>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</si>
  <si>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</si>
  <si>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</si>
  <si>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</si>
  <si>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</si>
  <si>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</si>
  <si>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</si>
  <si>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</si>
  <si>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</si>
  <si>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</si>
  <si>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</si>
  <si>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</si>
  <si>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</si>
  <si>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</si>
  <si>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</si>
  <si>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</si>
  <si>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</si>
  <si>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</si>
  <si>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</si>
  <si>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</si>
  <si>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</si>
  <si>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</si>
  <si>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</si>
  <si>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</si>
  <si>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</si>
  <si>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</si>
  <si>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</si>
  <si>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</si>
  <si>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</si>
  <si>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</si>
  <si>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</si>
  <si>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</si>
  <si>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</si>
  <si>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</si>
  <si>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</si>
  <si>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</si>
  <si>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</si>
  <si>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</si>
  <si>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</si>
  <si>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</si>
  <si>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</si>
  <si>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</si>
  <si>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</si>
  <si>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</si>
  <si>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</si>
  <si>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</si>
  <si>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</si>
  <si>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</si>
  <si>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</si>
  <si>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</si>
  <si>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</si>
  <si>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</si>
  <si>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</si>
  <si>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</si>
  <si>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</si>
  <si>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</si>
  <si>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</si>
  <si>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</si>
  <si>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</si>
  <si>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</si>
  <si>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</si>
  <si>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</si>
  <si>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</si>
  <si>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</si>
  <si>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</si>
  <si>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</si>
  <si>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</si>
  <si>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</si>
  <si>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</si>
  <si>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</si>
  <si>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</si>
  <si>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</si>
  <si>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</si>
  <si>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</si>
  <si>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</si>
  <si>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</si>
  <si>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</si>
  <si>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</si>
  <si>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</si>
  <si>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</si>
  <si>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</si>
  <si>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</si>
  <si>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</si>
  <si>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</si>
  <si>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</si>
  <si>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</si>
  <si>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</si>
  <si>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</si>
  <si>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</si>
  <si>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</si>
  <si>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</si>
  <si>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</si>
  <si>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</si>
  <si>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</si>
  <si>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</si>
  <si>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</si>
  <si>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</si>
  <si>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</si>
  <si>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</si>
  <si>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</si>
  <si>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</si>
  <si>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</si>
  <si>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</si>
  <si>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</si>
  <si>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</si>
  <si>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</si>
  <si>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</si>
  <si>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</si>
  <si>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</si>
  <si>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</si>
  <si>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</si>
  <si>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</si>
  <si>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</si>
  <si>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</si>
  <si>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</si>
  <si>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</si>
  <si>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</si>
  <si>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</si>
  <si>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</si>
  <si>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</si>
  <si>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</si>
  <si>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</si>
  <si>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</si>
  <si>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</si>
  <si>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</si>
  <si>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</si>
  <si>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</si>
  <si>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</si>
  <si>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</si>
  <si>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</si>
  <si>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</si>
  <si>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</si>
  <si>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</si>
  <si>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</si>
  <si>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</si>
  <si>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</si>
  <si>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</si>
  <si>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</si>
  <si>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</si>
  <si>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</si>
  <si>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</si>
  <si>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</si>
  <si>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</si>
  <si>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</si>
  <si>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</si>
  <si>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</si>
  <si>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</si>
  <si>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</si>
  <si>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</si>
  <si>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</si>
  <si>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</si>
  <si>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</si>
  <si>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</si>
  <si>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</si>
  <si>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</si>
  <si>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</si>
  <si>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</si>
  <si>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</si>
  <si>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</si>
  <si>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</si>
  <si>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</si>
  <si>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</si>
  <si>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</si>
  <si>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</si>
  <si>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</si>
  <si>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</si>
  <si>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</si>
  <si>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</si>
  <si>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</si>
  <si>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</si>
  <si>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</si>
  <si>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</si>
  <si>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</si>
  <si>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</si>
  <si>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</si>
  <si>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</si>
  <si>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</si>
  <si>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</si>
  <si>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</si>
  <si>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</si>
  <si>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</si>
  <si>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</si>
  <si>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</si>
  <si>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</si>
  <si>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</si>
  <si>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</si>
  <si>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</si>
  <si>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</si>
  <si>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</si>
  <si>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</si>
  <si>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</si>
  <si>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</si>
  <si>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</si>
  <si>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</si>
  <si>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</si>
  <si>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</si>
  <si>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</si>
  <si>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</si>
  <si>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</si>
  <si>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</si>
  <si>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</si>
  <si>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</si>
  <si>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</si>
  <si>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</si>
  <si>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</si>
  <si>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</si>
  <si>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</si>
  <si>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</si>
  <si>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</si>
  <si>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</si>
  <si>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</si>
  <si>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</si>
  <si>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</si>
  <si>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</si>
  <si>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</si>
  <si>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</si>
  <si>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</si>
  <si>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</si>
  <si>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</si>
  <si>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</si>
  <si>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</si>
  <si>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</si>
  <si>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</si>
  <si>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</si>
  <si>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</si>
  <si>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</si>
  <si>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</si>
  <si>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</si>
  <si>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</si>
  <si>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</si>
  <si>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</si>
  <si>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</si>
  <si>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</si>
  <si>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</si>
  <si>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</si>
  <si>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</si>
  <si>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</si>
  <si>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</si>
  <si>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</si>
  <si>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</si>
  <si>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</si>
  <si>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</si>
  <si>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</si>
  <si>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</si>
  <si>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</si>
  <si>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</si>
  <si>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</si>
  <si>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</si>
  <si>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</si>
  <si>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</si>
  <si>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</si>
  <si>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</si>
  <si>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</si>
  <si>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</si>
  <si>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</si>
  <si>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</si>
  <si>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</si>
  <si>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</si>
  <si>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</si>
  <si>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</si>
  <si>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</si>
  <si>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</si>
  <si>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</si>
  <si>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</si>
  <si>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</si>
  <si>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</si>
  <si>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</si>
  <si>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</si>
  <si>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</si>
  <si>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</si>
  <si>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</si>
  <si>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</si>
  <si>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</si>
  <si>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</si>
  <si>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</si>
  <si>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</si>
  <si>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</si>
  <si>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</si>
  <si>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</si>
  <si>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</si>
  <si>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</si>
  <si>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</si>
  <si>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</si>
  <si>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</si>
  <si>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</si>
  <si>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</si>
  <si>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</si>
  <si>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</si>
  <si>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</si>
  <si>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</si>
  <si>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</si>
  <si>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</si>
  <si>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</si>
  <si>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</si>
  <si>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</si>
  <si>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</si>
  <si>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</si>
  <si>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</si>
  <si>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</si>
  <si>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</si>
  <si>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</si>
  <si>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</si>
  <si>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</si>
  <si>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</si>
  <si>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</si>
  <si>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</si>
  <si>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</si>
  <si>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</si>
  <si>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</si>
  <si>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</si>
  <si>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</si>
  <si>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</si>
  <si>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</si>
  <si>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</si>
  <si>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</si>
  <si>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</si>
  <si>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</si>
  <si>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</si>
  <si>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</si>
  <si>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</si>
  <si>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</si>
  <si>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</si>
  <si>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</si>
  <si>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</si>
  <si>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</si>
  <si>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</si>
  <si>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</si>
  <si>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</si>
  <si>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</si>
  <si>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</si>
  <si>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</si>
  <si>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</si>
  <si>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</si>
  <si>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</si>
  <si>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</si>
  <si>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</si>
  <si>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</si>
  <si>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</si>
  <si>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</si>
  <si>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</si>
  <si>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</si>
  <si>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</si>
  <si>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</si>
  <si>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</si>
  <si>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</si>
  <si>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</si>
  <si>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</si>
  <si>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</si>
  <si>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</si>
  <si>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</si>
  <si>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</si>
  <si>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</si>
  <si>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</si>
  <si>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</si>
  <si>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</si>
  <si>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</si>
  <si>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</si>
  <si>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</si>
  <si>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</si>
  <si>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</si>
  <si>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</si>
  <si>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</si>
  <si>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</si>
  <si>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</si>
  <si>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</si>
  <si>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</si>
  <si>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</si>
  <si>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</si>
  <si>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</si>
  <si>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</si>
  <si>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</si>
  <si>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</si>
  <si>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</si>
  <si>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</si>
  <si>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</si>
  <si>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</si>
  <si>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</si>
  <si>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</si>
  <si>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</si>
  <si>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</si>
  <si>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</si>
  <si>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</si>
  <si>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</si>
  <si>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</si>
  <si>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</si>
  <si>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</si>
  <si>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</si>
  <si>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</si>
  <si>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</si>
  <si>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</si>
  <si>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</si>
  <si>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</si>
  <si>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</si>
  <si>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</si>
  <si>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</si>
  <si>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</si>
  <si>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</si>
  <si>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</si>
  <si>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</si>
  <si>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</si>
  <si>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</si>
  <si>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</si>
  <si>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</si>
  <si>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</si>
  <si>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</si>
  <si>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</si>
  <si>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</si>
  <si>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</si>
  <si>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</si>
  <si>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</si>
  <si>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</si>
  <si>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</si>
  <si>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</si>
  <si>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</si>
  <si>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</si>
  <si>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</si>
  <si>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</si>
  <si>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</si>
  <si>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</si>
  <si>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</si>
  <si>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</si>
  <si>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</si>
  <si>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</si>
  <si>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</si>
  <si>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</si>
  <si>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</si>
  <si>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</si>
  <si>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</si>
  <si>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</si>
  <si>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</si>
  <si>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</si>
  <si>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</si>
  <si>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</si>
  <si>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</si>
  <si>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</si>
  <si>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</si>
  <si>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</si>
  <si>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</si>
  <si>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</si>
  <si>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</si>
  <si>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</si>
  <si>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</si>
  <si>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</si>
  <si>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</si>
  <si>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</si>
  <si>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</si>
  <si>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</si>
  <si>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</si>
  <si>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</si>
  <si>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</si>
  <si>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</si>
  <si>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</si>
  <si>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</si>
  <si>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</si>
  <si>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</si>
  <si>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</si>
  <si>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</si>
  <si>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</si>
  <si>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</si>
  <si>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</si>
  <si>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</si>
  <si>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</si>
  <si>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</si>
  <si>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</si>
  <si>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</si>
  <si>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</si>
  <si>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</si>
  <si>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</si>
  <si>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</si>
  <si>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</si>
  <si>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</si>
  <si>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</si>
  <si>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</si>
  <si>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</si>
  <si>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</si>
  <si>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</si>
  <si>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</si>
  <si>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</si>
  <si>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</si>
  <si>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</si>
  <si>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</si>
  <si>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</si>
  <si>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</si>
  <si>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</si>
  <si>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</si>
  <si>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</si>
  <si>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</si>
  <si>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</si>
  <si>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</si>
  <si>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</si>
  <si>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</si>
  <si>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</si>
  <si>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</si>
  <si>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</si>
  <si>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</si>
  <si>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</si>
  <si>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</si>
  <si>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</si>
  <si>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</si>
  <si>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</si>
  <si>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</si>
  <si>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</si>
  <si>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</si>
  <si>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</si>
  <si>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</si>
  <si>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</si>
  <si>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</si>
  <si>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</si>
  <si>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</si>
  <si>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</si>
  <si>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</si>
  <si>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</si>
  <si>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</si>
  <si>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</si>
  <si>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</si>
  <si>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</si>
  <si>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</si>
  <si>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</si>
  <si>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</si>
  <si>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</si>
  <si>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</si>
  <si>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</si>
  <si>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</si>
  <si>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</si>
  <si>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</si>
  <si>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</si>
  <si>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</si>
  <si>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</si>
  <si>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</si>
  <si>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</si>
  <si>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</si>
  <si>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</si>
  <si>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</si>
  <si>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</si>
  <si>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</si>
  <si>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</si>
  <si>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</si>
  <si>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</si>
  <si>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</si>
  <si>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</si>
  <si>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</si>
  <si>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</si>
  <si>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</si>
  <si>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</si>
  <si>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</si>
  <si>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</si>
  <si>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</si>
  <si>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</si>
  <si>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</si>
  <si>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</si>
  <si>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</si>
  <si>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</si>
  <si>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</si>
  <si>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</si>
  <si>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</si>
  <si>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</si>
  <si>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</si>
  <si>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</si>
  <si>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</si>
  <si>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</si>
  <si>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</si>
  <si>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</si>
  <si>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</si>
  <si>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</si>
  <si>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</si>
  <si>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</si>
  <si>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</si>
  <si>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</si>
  <si>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</si>
  <si>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</si>
  <si>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</si>
  <si>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</si>
  <si>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</si>
  <si>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</si>
  <si>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</si>
  <si>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</si>
  <si>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</si>
  <si>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</si>
  <si>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</si>
  <si>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</si>
  <si>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</si>
  <si>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</si>
  <si>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</si>
  <si>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</si>
  <si>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</si>
  <si>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</si>
  <si>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</si>
  <si>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</si>
  <si>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</si>
  <si>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</si>
  <si>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</si>
  <si>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</si>
  <si>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</si>
  <si>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</si>
  <si>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</si>
  <si>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</si>
  <si>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</si>
  <si>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</si>
  <si>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</si>
  <si>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</si>
  <si>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</si>
  <si>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</si>
  <si>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</si>
  <si>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</si>
  <si>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</si>
  <si>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</si>
  <si>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</si>
  <si>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</si>
  <si>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</si>
  <si>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</si>
  <si>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</si>
  <si>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</si>
  <si>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</si>
  <si>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</si>
  <si>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</si>
  <si>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</si>
  <si>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</si>
  <si>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</si>
  <si>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</si>
  <si>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</si>
  <si>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</si>
  <si>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</si>
  <si>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</si>
  <si>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</si>
  <si>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</si>
  <si>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</si>
  <si>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</si>
  <si>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</si>
  <si>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</si>
  <si>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</si>
  <si>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</si>
  <si>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</si>
  <si>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</si>
  <si>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</si>
  <si>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</si>
  <si>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</si>
  <si>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</si>
  <si>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</si>
  <si>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</si>
  <si>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</si>
  <si>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</si>
  <si>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</si>
  <si>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</si>
  <si>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</si>
  <si>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</si>
  <si>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</si>
  <si>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</si>
  <si>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</si>
  <si>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</si>
  <si>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</si>
  <si>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</si>
  <si>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</si>
  <si>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</si>
  <si>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</si>
  <si>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</si>
  <si>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</si>
  <si>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</si>
  <si>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</si>
  <si>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</si>
  <si>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</si>
  <si>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</si>
  <si>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</si>
  <si>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</si>
  <si>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</si>
  <si>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</si>
  <si>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</si>
  <si>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</si>
  <si>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</si>
  <si>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</si>
  <si>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</si>
  <si>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</si>
  <si>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</si>
  <si>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</si>
  <si>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</si>
  <si>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</si>
  <si>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</si>
  <si>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</si>
  <si>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</si>
  <si>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</si>
  <si>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</si>
  <si>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</si>
  <si>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</si>
  <si>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</si>
  <si>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</si>
  <si>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</si>
  <si>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</si>
  <si>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</si>
  <si>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</si>
  <si>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</si>
  <si>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</si>
  <si>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</si>
  <si>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</si>
  <si>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</si>
  <si>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</si>
  <si>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</si>
  <si>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</si>
  <si>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</si>
  <si>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</si>
  <si>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</si>
  <si>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</si>
  <si>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</si>
  <si>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</si>
  <si>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</si>
  <si>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</si>
  <si>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</si>
  <si>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</si>
  <si>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</si>
  <si>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</si>
  <si>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</si>
  <si>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</si>
  <si>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</si>
  <si>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</si>
  <si>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</si>
  <si>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</si>
  <si>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</si>
  <si>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</si>
  <si>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</si>
  <si>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</si>
  <si>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</si>
  <si>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</si>
  <si>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</si>
  <si>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</si>
  <si>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</si>
  <si>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</si>
  <si>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</si>
  <si>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</si>
  <si>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</si>
  <si>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</si>
  <si>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</si>
  <si>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</si>
  <si>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</si>
  <si>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</si>
  <si>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</si>
  <si>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</si>
  <si>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</si>
  <si>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</si>
  <si>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</si>
  <si>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</si>
  <si>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</si>
  <si>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</si>
  <si>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</si>
  <si>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</si>
  <si>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</si>
  <si>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</si>
  <si>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</si>
  <si>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</si>
  <si>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</si>
  <si>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</si>
  <si>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</si>
  <si>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</si>
  <si>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</si>
  <si>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</si>
  <si>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</si>
  <si>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</si>
  <si>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</si>
  <si>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</si>
  <si>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</si>
  <si>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</si>
  <si>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</si>
  <si>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</si>
  <si>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</si>
  <si>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</si>
  <si>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</si>
  <si>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</si>
  <si>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</si>
  <si>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</si>
  <si>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</si>
  <si>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</si>
  <si>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</si>
  <si>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</si>
  <si>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</si>
  <si>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</si>
  <si>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</si>
  <si>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</si>
  <si>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</si>
  <si>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</si>
  <si>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</si>
  <si>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</si>
  <si>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</si>
  <si>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</si>
  <si>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</si>
  <si>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</si>
  <si>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</si>
  <si>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</si>
  <si>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</si>
  <si>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</si>
  <si>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</si>
  <si>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</si>
  <si>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</si>
  <si>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</si>
  <si>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</si>
  <si>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</si>
  <si>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</si>
  <si>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</si>
  <si>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</si>
  <si>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</si>
  <si>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</si>
  <si>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</si>
  <si>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</si>
  <si>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</si>
  <si>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</si>
  <si>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</si>
  <si>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</si>
  <si>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</si>
  <si>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</si>
  <si>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</si>
  <si>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</si>
  <si>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</si>
  <si>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</si>
  <si>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</si>
  <si>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</si>
  <si>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</si>
  <si>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</si>
  <si>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</si>
  <si>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</si>
  <si>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</si>
  <si>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</si>
  <si>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</si>
  <si>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</si>
  <si>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</si>
  <si>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</si>
  <si>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</si>
  <si>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</si>
  <si>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</si>
  <si>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</si>
  <si>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</si>
  <si>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</si>
  <si>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</si>
  <si>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</si>
  <si>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</si>
  <si>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</si>
  <si>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</si>
  <si>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</si>
  <si>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</si>
  <si>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</si>
  <si>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</si>
  <si>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</si>
  <si>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</si>
  <si>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</si>
  <si>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</si>
  <si>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</si>
  <si>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</si>
  <si>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</si>
  <si>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</si>
  <si>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</si>
  <si>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</si>
  <si>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</si>
  <si>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</si>
  <si>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</si>
  <si>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</si>
  <si>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</si>
  <si>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</si>
  <si>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</si>
  <si>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</si>
  <si>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</si>
  <si>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</si>
  <si>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</si>
  <si>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</si>
  <si>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</si>
  <si>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</si>
  <si>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</si>
  <si>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</si>
  <si>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</si>
  <si>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</si>
  <si>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</si>
  <si>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</si>
  <si>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</si>
  <si>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</si>
  <si>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</si>
  <si>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</si>
  <si>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</si>
  <si>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</si>
  <si>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</si>
  <si>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</si>
  <si>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</si>
  <si>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</si>
  <si>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</si>
  <si>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</si>
  <si>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</si>
  <si>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</si>
  <si>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</si>
  <si>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</si>
  <si>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</si>
  <si>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</si>
  <si>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</si>
  <si>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</si>
  <si>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</si>
  <si>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</si>
  <si>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</si>
  <si>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</si>
  <si>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</si>
  <si>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</si>
  <si>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</si>
  <si>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</si>
  <si>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</si>
  <si>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</si>
  <si>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</si>
  <si>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</si>
  <si>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</si>
  <si>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</si>
  <si>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</si>
  <si>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</si>
  <si>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</si>
  <si>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</si>
  <si>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</si>
  <si>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</si>
  <si>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</si>
  <si>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</si>
  <si>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</si>
  <si>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</si>
  <si>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</si>
  <si>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</si>
  <si>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</si>
  <si>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</si>
  <si>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</si>
  <si>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</si>
  <si>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</si>
  <si>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</si>
  <si>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</si>
  <si>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</si>
  <si>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</si>
  <si>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</si>
  <si>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</si>
  <si>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</si>
  <si>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</si>
  <si>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</si>
  <si>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</si>
  <si>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</si>
  <si>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</si>
  <si>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</si>
  <si>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</si>
  <si>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</si>
  <si>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</si>
  <si>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</si>
  <si>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</si>
  <si>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</si>
  <si>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</si>
  <si>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</si>
  <si>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</si>
  <si>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</si>
  <si>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</si>
  <si>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</si>
  <si>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</si>
  <si>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</si>
  <si>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</si>
  <si>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</si>
  <si>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</si>
  <si>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</si>
  <si>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</si>
  <si>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</si>
  <si>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</si>
  <si>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</si>
  <si>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</si>
  <si>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</si>
  <si>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</si>
  <si>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</si>
  <si>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</si>
  <si>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</si>
  <si>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</si>
  <si>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</si>
  <si>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</si>
  <si>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</si>
  <si>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</si>
  <si>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</si>
  <si>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</si>
  <si>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</si>
  <si>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</si>
  <si>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</si>
  <si>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</si>
  <si>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</si>
  <si>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</si>
  <si>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</si>
  <si>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</si>
  <si>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</si>
  <si>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</si>
  <si>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</si>
  <si>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</si>
  <si>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</si>
  <si>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</si>
  <si>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</si>
  <si>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</si>
  <si>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</si>
  <si>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</si>
  <si>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</si>
  <si>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</si>
  <si>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</si>
  <si>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</si>
  <si>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</si>
  <si>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</si>
  <si>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</si>
  <si>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</si>
  <si>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</si>
  <si>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</si>
  <si>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</si>
  <si>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</si>
  <si>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</si>
  <si>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</si>
  <si>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</si>
  <si>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</si>
  <si>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</si>
  <si>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</si>
  <si>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</si>
  <si>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</si>
  <si>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</si>
  <si>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</si>
  <si>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</si>
  <si>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</si>
  <si>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</si>
  <si>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</si>
  <si>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</si>
  <si>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</si>
  <si>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</si>
  <si>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</si>
  <si>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</si>
  <si>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</si>
  <si>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</si>
  <si>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</si>
  <si>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</si>
  <si>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</si>
  <si>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</si>
  <si>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</si>
  <si>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</si>
  <si>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</si>
  <si>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</si>
  <si>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</si>
  <si>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</si>
  <si>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</si>
  <si>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</si>
  <si>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</si>
  <si>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</si>
  <si>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</si>
  <si>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</si>
  <si>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</si>
  <si>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</si>
  <si>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</si>
  <si>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</si>
  <si>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</si>
  <si>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</si>
  <si>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</si>
  <si>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</si>
  <si>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</si>
  <si>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</si>
  <si>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</si>
  <si>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</si>
  <si>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</si>
  <si>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</si>
  <si>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</si>
  <si>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</si>
  <si>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</si>
  <si>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</si>
  <si>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</si>
  <si>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</si>
  <si>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</si>
  <si>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</si>
  <si>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</si>
  <si>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</si>
  <si>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</si>
  <si>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</si>
  <si>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</si>
  <si>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</si>
  <si>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</si>
  <si>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</si>
  <si>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</si>
  <si>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</si>
  <si>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</si>
  <si>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</si>
  <si>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</si>
  <si>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</si>
  <si>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</si>
  <si>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</si>
  <si>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</si>
  <si>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</si>
  <si>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</si>
  <si>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</si>
  <si>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</si>
  <si>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</si>
  <si>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</si>
  <si>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</si>
  <si>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</si>
  <si>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</si>
  <si>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</si>
  <si>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</si>
  <si>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</si>
  <si>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</si>
  <si>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</si>
  <si>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</si>
  <si>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</si>
  <si>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</si>
  <si>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</si>
  <si>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</si>
  <si>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</si>
  <si>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</si>
  <si>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</si>
  <si>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</si>
  <si>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</si>
  <si>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</si>
  <si>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</si>
  <si>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</si>
  <si>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</si>
  <si>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</si>
  <si>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</si>
  <si>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</si>
  <si>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</si>
  <si>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</si>
  <si>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</si>
  <si>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</si>
  <si>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</si>
  <si>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</si>
  <si>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</si>
  <si>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</si>
  <si>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</si>
  <si>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</si>
  <si>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</si>
  <si>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</si>
  <si>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</si>
  <si>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</si>
  <si>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</si>
  <si>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</si>
  <si>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</si>
  <si>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</si>
  <si>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</si>
  <si>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</si>
  <si>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</si>
  <si>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</si>
  <si>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</si>
  <si>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</si>
  <si>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</si>
  <si>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</si>
  <si>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</si>
  <si>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</si>
  <si>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</si>
  <si>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</si>
  <si>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</si>
  <si>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</si>
  <si>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</si>
  <si>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</si>
  <si>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</si>
  <si>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</si>
  <si>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</si>
  <si>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</si>
  <si>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</si>
  <si>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</si>
  <si>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</si>
  <si>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</si>
  <si>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</si>
  <si>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</si>
  <si>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</si>
  <si>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</si>
  <si>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</si>
  <si>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</si>
  <si>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</si>
  <si>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</si>
  <si>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</si>
  <si>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</si>
  <si>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</si>
  <si>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</si>
  <si>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</si>
  <si>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</si>
  <si>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</si>
  <si>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</si>
  <si>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</si>
  <si>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</si>
  <si>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</si>
  <si>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</si>
  <si>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</si>
  <si>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</si>
  <si>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</si>
  <si>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</si>
  <si>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</si>
  <si>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</si>
  <si>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</si>
  <si>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</si>
  <si>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</si>
  <si>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</si>
  <si>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</si>
  <si>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</si>
  <si>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</si>
  <si>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</si>
  <si>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</si>
  <si>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</si>
  <si>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</si>
  <si>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</si>
  <si>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</si>
  <si>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</si>
  <si>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</si>
  <si>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</si>
  <si>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</si>
  <si>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</si>
  <si>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</si>
  <si>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</si>
  <si>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</si>
  <si>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</si>
  <si>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</si>
  <si>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</si>
  <si>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</si>
  <si>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</si>
  <si>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</si>
  <si>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</si>
  <si>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</si>
  <si>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</si>
  <si>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</si>
  <si>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</si>
  <si>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</si>
  <si>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</si>
  <si>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</si>
  <si>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</si>
  <si>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</si>
  <si>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</si>
  <si>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</si>
  <si>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</si>
  <si>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</si>
  <si>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</si>
  <si>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</si>
  <si>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</si>
  <si>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</si>
  <si>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</si>
  <si>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</si>
  <si>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</si>
  <si>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</si>
  <si>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</si>
  <si>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</si>
  <si>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</si>
  <si>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</si>
  <si>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</si>
  <si>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</si>
  <si>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</si>
  <si>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</si>
  <si>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</si>
  <si>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</si>
  <si>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</si>
  <si>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</si>
  <si>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</si>
  <si>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</si>
  <si>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</si>
  <si>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</si>
  <si>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</si>
  <si>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</si>
  <si>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</si>
  <si>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</si>
  <si>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</si>
  <si>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</si>
  <si>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</si>
  <si>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</si>
  <si>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</si>
  <si>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</si>
  <si>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</si>
  <si>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</si>
  <si>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</si>
  <si>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</si>
  <si>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</si>
  <si>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</si>
  <si>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</si>
  <si>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</si>
  <si>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</si>
  <si>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</si>
  <si>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</si>
  <si>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</si>
  <si>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</si>
  <si>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</si>
  <si>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</si>
  <si>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</si>
  <si>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</si>
  <si>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</si>
  <si>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</si>
  <si>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</si>
  <si>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</si>
  <si>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</si>
  <si>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</si>
  <si>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</si>
  <si>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</si>
  <si>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</si>
  <si>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</si>
  <si>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</si>
  <si>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</si>
  <si>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</si>
  <si>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</si>
  <si>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</si>
  <si>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</si>
  <si>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</si>
  <si>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</si>
  <si>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</si>
  <si>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</si>
  <si>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</si>
  <si>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</si>
  <si>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</si>
  <si>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</si>
  <si>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</si>
  <si>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</si>
  <si>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</si>
  <si>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</si>
  <si>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</si>
  <si>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</si>
  <si>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</si>
  <si>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</si>
  <si>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</si>
  <si>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</si>
  <si>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</si>
  <si>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</si>
  <si>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</si>
  <si>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</si>
  <si>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</si>
  <si>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</si>
  <si>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</si>
  <si>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</si>
  <si>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</si>
  <si>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</si>
  <si>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</si>
  <si>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</si>
  <si>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</si>
  <si>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</si>
  <si>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</si>
  <si>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</si>
  <si>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</si>
  <si>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</si>
  <si>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</si>
  <si>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</si>
  <si>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</si>
  <si>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</si>
  <si>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</si>
  <si>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</si>
  <si>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</si>
  <si>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</si>
  <si>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</si>
  <si>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</si>
  <si>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</si>
  <si>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</si>
  <si>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</si>
  <si>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</si>
  <si>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</si>
  <si>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</si>
  <si>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</si>
  <si>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</si>
  <si>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</si>
  <si>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</si>
  <si>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</si>
  <si>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</si>
  <si>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</si>
  <si>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</si>
  <si>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</si>
  <si>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</si>
  <si>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</si>
  <si>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</si>
  <si>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</si>
  <si>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</si>
  <si>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</si>
  <si>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</si>
  <si>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</si>
  <si>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</si>
  <si>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</si>
  <si>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</si>
  <si>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</si>
  <si>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</si>
  <si>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</si>
  <si>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</si>
  <si>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</si>
  <si>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</si>
  <si>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</si>
  <si>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</si>
  <si>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</si>
  <si>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</si>
  <si>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</si>
  <si>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</si>
  <si>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</si>
  <si>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</si>
  <si>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</si>
  <si>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</si>
  <si>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</si>
  <si>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</si>
  <si>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</si>
  <si>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</si>
  <si>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</si>
  <si>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</si>
  <si>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</si>
  <si>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</si>
  <si>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</si>
  <si>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</si>
  <si>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</si>
  <si>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</si>
  <si>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</si>
  <si>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</si>
  <si>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</si>
  <si>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</si>
  <si>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</si>
  <si>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</si>
  <si>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</si>
  <si>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</si>
  <si>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</si>
  <si>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</si>
  <si>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</si>
  <si>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</si>
  <si>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</si>
  <si>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</si>
  <si>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</si>
  <si>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</si>
  <si>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</si>
  <si>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</si>
  <si>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</si>
  <si>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</si>
  <si>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</si>
  <si>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</si>
  <si>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</si>
  <si>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</si>
  <si>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</si>
  <si>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</si>
  <si>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</si>
  <si>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</si>
  <si>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</si>
  <si>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</si>
  <si>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</si>
  <si>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</si>
  <si>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</si>
  <si>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</si>
  <si>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</si>
  <si>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</si>
  <si>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</si>
  <si>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</si>
  <si>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</si>
  <si>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</si>
  <si>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</si>
  <si>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</si>
  <si>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</si>
  <si>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</si>
  <si>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</si>
  <si>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</si>
  <si>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</si>
  <si>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</si>
  <si>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</si>
  <si>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</si>
  <si>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</si>
  <si>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</si>
  <si>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</si>
  <si>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</si>
  <si>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</si>
  <si>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</si>
  <si>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</si>
  <si>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</si>
  <si>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</si>
  <si>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</si>
  <si>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</si>
  <si>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</si>
  <si>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</si>
  <si>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</si>
  <si>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</si>
  <si>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</si>
  <si>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</si>
  <si>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</si>
  <si>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</si>
  <si>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</si>
  <si>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</si>
  <si>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</si>
  <si>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</si>
  <si>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</si>
  <si>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</si>
  <si>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</si>
  <si>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</si>
  <si>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</si>
  <si>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</si>
  <si>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</si>
  <si>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</si>
  <si>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</si>
  <si>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</si>
  <si>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</si>
  <si>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</si>
  <si>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</si>
  <si>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</si>
  <si>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</si>
  <si>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</si>
  <si>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</si>
  <si>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</si>
  <si>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</si>
  <si>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</si>
  <si>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</si>
  <si>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</si>
  <si>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</si>
  <si>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</si>
  <si>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</si>
  <si>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</si>
  <si>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</si>
  <si>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</si>
  <si>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</si>
  <si>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</si>
  <si>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</si>
  <si>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</si>
  <si>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</si>
  <si>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</si>
  <si>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</si>
  <si>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</si>
  <si>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</si>
  <si>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</si>
  <si>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</si>
  <si>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</si>
  <si>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</si>
  <si>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</si>
  <si>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</si>
  <si>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</si>
  <si>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</si>
  <si>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</si>
  <si>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</si>
  <si>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PCM-20251106-00000193</t>
  </si>
  <si>
    <t>ETA 60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</si>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</sst>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304.19489282407449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0.74020532407303108</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45967.143318750001</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45967.143318750001</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45967.143318750001</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45967.143318750001</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45967.143318750001</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45967.143318750001</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45967.143318750001</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45967.143318750001</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45967.143318750001</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45967.143318750001</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45967.143318750001</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45967.143318750001</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45967.143318750001</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45967.143318750001</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45967.143318750001</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45967.143318750001</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45967.143318750001</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45967.143318750001</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45967.143318750001</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45967.143318750001</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45967.143318750001</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45967.143318750001</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45967.143318750001</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45967.143318750001</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45967.143318750001</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45967.143318750001</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45967.143318750001</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45967.143318750001</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45967.143318750001</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45967.143318750001</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45967.143318750001</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45967.143318750001</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45967.143318750001</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45967.143318750001</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45967.143318750001</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45967.143318750001</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45967.143318750001</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45967.143318750001</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45967.143318750001</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45967.143318750001</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45967.143318750001</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45967.143318750001</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45967.143318750001</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45967.143318750001</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45967.143318750001</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45967.143318750001</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45967.143318750001</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45967.143318750001</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45967.143318750001</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45967.143318750001</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45967.143318750001</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45967.143318750001</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45967.143318750001</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45967.143318750001</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45967.143318750001</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45967.143318750001</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45967.143318750001</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45967.143318750001</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45967.143318750001</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45967.143318750001</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45967.143318750001</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45967.143318750001</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45967.143318750001</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45967.143318750001</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45967.143318750001</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45967.143318750001</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45967.143318750001</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45967.143318750001</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45967.143318750001</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45967.143318750001</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45967.143318750001</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45967.143318750001</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45967.143318750001</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45967.143318750001</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45967.143318750001</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45967.143318750001</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45967.143318750001</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45967.143318750001</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45967.143318750001</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45967.143318750001</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45967.143318750001</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45967.143318750001</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45967.143318750001</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45967.143318750001</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45967.143318750001</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45967.143318750001</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45967.143318750001</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7C0C60B9-F026-47B3-92F7-26F53813E875}"/>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topLeftCell="H1" workbookViewId="0">
      <selection sqref="A1:L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142.14348078703915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8.401235416669806</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61" t="s">
        <v>25936</v>
      </c>
      <c r="E5" s="111" t="s">
        <v>39102</v>
      </c>
      <c r="F5" s="112">
        <v>45967.090601851851</v>
      </c>
      <c r="G5" s="113">
        <f ca="1">IFERROR(NOW()-F5,"-")</f>
        <v>5.2716898149810731E-2</v>
      </c>
      <c r="H5" s="112">
        <v>45967.085046296299</v>
      </c>
      <c r="I5" s="18" t="str">
        <f>IFERROR(VLOOKUP(D5,DB!A:F,6,0),"")</f>
        <v>Generator-SG</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39111</v>
      </c>
      <c r="B6" s="18" t="str">
        <f>IFERROR(VLOOKUP(D6,DB!A:K,11,0),"")</f>
        <v>R2</v>
      </c>
      <c r="C6" s="18">
        <v>1</v>
      </c>
      <c r="D6" s="18" t="s">
        <v>22203</v>
      </c>
      <c r="E6" s="111" t="s">
        <v>39102</v>
      </c>
      <c r="F6" s="112">
        <v>45967.118773148148</v>
      </c>
      <c r="G6" s="113">
        <f ca="1">IFERROR(NOW()-F6,"-")</f>
        <v>2.4545601852878463E-2</v>
      </c>
      <c r="H6" s="112">
        <v>45967.113217592596</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45967.143318750001</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45967.143318750001</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45967.143318750001</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45967.143318750001</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45967.143318750001</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45967.143318750001</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45967.143318750001</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45967.143318750001</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45967.143318750001</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45967.143318750001</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45967.143318750001</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45967.143318750001</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45967.143318750001</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45967.143318750001</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45967.143318750001</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45967.143318750001</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45967.143318750001</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45967.143318750001</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45967.143318750001</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45967.143318750001</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45967.143318750001</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45967.143318750001</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45967.143318750001</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45967.143318750001</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45967.143318750001</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45967.143318750001</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45967.143318750001</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45967.143318750001</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45967.143318750001</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45967.143318750001</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45967.143318750001</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45967.143318750001</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45967.143318750001</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45967.143318750001</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45967.143318750001</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45967.143318750001</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45967.143318750001</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45967.143318750001</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45967.143318750001</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45967.143318750001</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45967.143318750001</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45967.143318750001</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45967.143318750001</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45967.143318750001</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45967.143318750001</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45967.143318750001</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45967.143318750001</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45967.143318750001</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45967.143318750001</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45967.143318750001</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45967.143318750001</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45967.143318750001</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45967.143318750001</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45967.143318750001</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45967.143318750001</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45967.143318750001</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45967.143318750001</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45967.143318750001</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45967.143318750001</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45967.143318750001</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45967.143318750001</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45967.143318750001</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45967.143318750001</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45967.143318750001</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45967.143318750001</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45967.143318750001</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45967.143318750001</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45967.143318750001</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45967.143318750001</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45967.143318750001</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45967.143318750001</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45967.143318750001</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45967.143318750001</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45967.143318750001</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45967.143318750001</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45967.143318750001</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45967.143318750001</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45967.143318750001</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45967.143318750001</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45967.143318750001</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45967.143318750001</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45967.143318750001</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45967.143318750001</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45967.143318750001</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45967.143318750001</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45967.143318750001</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45967.143318750001</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45967.143318750001</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45967.143318750001</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45967.143318750001</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45967.143318750001</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45967.143318750001</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45967.143318750001</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45967.143318750001</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45967.143318750001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45967.143318750001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45967.143318750001</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45967.143318750001</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45967.143318750001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45967.143318750001</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45967.143318750001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45967.143318750001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45967.143318750001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45967.143318750001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45967.143318750001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45967.143318750001</v>
      </c>
      <c r="H13" s="22" t="s">
        <v>39113</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45967.143318750001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45967.143318750001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45967.143318750001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45967.143318750001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45967.143318750001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45967.143318750001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45967.143318750001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45967.143318750001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45967.143318750001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45967.143318750001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45967.143318750001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45967.143318750001</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39114</v>
      </c>
      <c r="D26" s="18"/>
      <c r="E26" s="18"/>
      <c r="F26" s="20"/>
      <c r="G26" s="21">
        <f t="shared" ref="G26:G89" ca="1" si="1">IFERROR(NOW()-F26,"-")</f>
        <v>45967.143318750001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45967.143318750001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45967.143318750001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45967.143318750001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45967.143318750001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45967.143318750001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45967.143318750001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45967.143318750001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45967.143318750001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45967.143318750001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45967.143318750001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45967.143318750001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45967.143318750001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45967.143318750001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45967.143318750001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45967.143318750001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45967.143318750001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45967.143318750001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45967.143318750001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45967.143318750001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45967.143318750001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45967.143318750001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45967.143318750001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45967.143318750001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45967.143318750001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45967.143318750001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45967.143318750001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45967.143318750001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45967.143318750001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45967.143318750001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45967.143318750001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45967.143318750001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45967.143318750001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45967.143318750001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45967.143318750001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45967.143318750001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45967.143318750001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45967.143318750001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45967.143318750001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45967.143318750001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45967.143318750001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45967.143318750001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45967.143318750001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45967.143318750001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45967.143318750001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45967.143318750001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45967.143318750001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45967.143318750001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45967.143318750001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45967.143318750001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45967.143318750001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45967.143318750001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45967.143318750001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45967.143318750001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45967.143318750001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45967.143318750001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45967.143318750001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45967.143318750001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45967.143318750001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45967.143318750001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45967.143318750001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45967.143318750001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45967.143318750001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45967.143318750001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45967.143318750001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45967.143318750001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45967.143318750001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45967.143318750001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45967.143318750001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45967.143318750001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45967.143318750001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45967.143318750001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45967.143318750001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45967.143318750001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45967.143318750001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45967.143318750001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45967.143318750001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45967.143318750001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45967.143318750001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45967.143318750001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45967.143318750001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45967.143318750001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45967.143318750001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45967.143318750001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45967.143318750001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45967.143318750001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45967.143318750001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45967.143318750001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45967.143318750001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45967.143318750001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45967.143318750001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45967.143318750001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45967.143318750001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45967.143318750001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45967.143318750001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45967.143318750001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45967.143318750001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45967.143318750001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45967.143318750001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45967.143318750001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45967.143318750001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45967.143318750001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45967.143318750001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45967.143318750001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45967.143318750001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45967.143318750001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45967.143318750001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45967.143318750001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45967.143318750001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45967.143318750001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45967.143318750001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45967.143318750001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45967.143318750001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45967.143318750001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45967.143318750001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45967.143318750001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45967.143318750001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45967.143318750001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45967.143318750001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45967.143318750001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45967.143318750001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45967.143318750001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45967.143318750001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45967.143318750001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45967.143318750001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45967.143318750001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45967.143318750001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45967.143318750001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45967.143318750001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45967.143318750001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45967.143318750001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45967.143318750001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45967.143318750001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45967.143318750001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45967.143318750001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45967.143318750001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45967.143318750001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45967.143318750001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45967.143318750001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45967.143318750001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45967.143318750001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45967.143318750001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45967.143318750001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45967.143318750001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45967.143318750001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45967.143318750001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45967.143318750001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45967.143318750001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45967.143318750001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45967.143318750001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45967.143318750001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45967.143318750001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45967.143318750001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45967.143318750001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45967.143318750001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45967.143318750001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45967.143318750001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45967.143318750001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45967.143318750001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45967.143318750001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45967.143318750001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45967.143318750001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45967.143318750001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45967.143318750001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45967.143318750001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45967.143318750001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45967.143318750001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45967.143318750001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45967.143318750001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45967.143318750001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45967.143318750001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45967.143318750001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45967.143318750001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45967.143318750001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45967.143318750001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45967.143318750001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45967.143318750001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45967.143318750001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45967.143318750001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45967.143318750001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45967.143318750001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45967.143318750001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45967.143318750001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45967.143318750001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45967.143318750001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45967.143318750001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45967.143318750001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45967.143318750001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45967.143318750001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45967.143318750001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45967.143318750001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45967.143318750001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45967.143318750001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45967.143318750001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45967.143318750001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45967.143318750001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45967.143318750001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45967.143318750001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45967.143318750001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45967.143318750001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45967.143318750001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45967.143318750001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45967.143318750001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45967.143318750001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45967.143318750001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45967.143318750001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45967.143318750001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45967.143318750001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45967.143318750001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45967.143318750001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45967.143318750001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45967.143318750001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45967.143318750001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45967.143318750001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45967.143318750001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45967.143318750001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45967.143318750001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45967.143318750001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45967.143318750001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45967.143318750001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45967.143318750001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45967.143318750001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45967.143318750001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45967.143318750001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45967.143318750001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45967.143318750001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45967.143318750001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45967.143318750001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45967.143318750001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45967.143318750001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45967.143318750001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45967.143318750001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45967.143318750001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45967.143318750001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45967.143318750001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45967.143318750001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45967.143318750001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45967.143318750001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45967.143318750001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45967.143318750001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45967.143318750001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45967.143318750001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45967.143318750001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45967.143318750001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45967.143318750001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45967.143318750001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45967.143318750001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45967.143318750001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45967.143318750001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45967.143318750001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45967.143318750001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45967.143318750001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45967.143318750001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45967.143318750001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45967.143318750001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45967.143318750001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45967.143318750001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45967.143318750001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45967.143318750001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45967.143318750001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45967.143318750001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45967.143318750001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45967.143318750001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45967.143318750001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45967.143318750001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45967.143318750001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45967.143318750001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45967.143318750001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45967.143318750001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45967.143318750001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45967.143318750001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45967.143318750001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45967.143318750001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45967.143318750001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45967.143318750001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45967.143318750001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45967.143318750001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45967.143318750001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45967.143318750001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45967.143318750001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45967.143318750001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45967.143318750001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45967.143318750001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45967.143318750001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45967.143318750001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45967.143318750001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45967.143318750001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45967.143318750001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45967.143318750001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45967.143318750001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45967.143318750001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45967.143318750001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45967.143318750001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45967.143318750001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45967.143318750001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45967.143318750001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45967.143318750001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45967.143318750001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45967.143318750001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45967.143318750001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45967.143318750001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45967.143318750001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45967.143318750001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45967.143318750001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45967.143318750001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45967.143318750001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45967.143318750001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45967.143318750001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45967.143318750001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45967.143318750001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45967.143318750001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45967.143318750001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45967.143318750001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45967.143318750001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45967.143318750001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45967.143318750001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45967.143318750001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45967.143318750001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45967.143318750001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45967.143318750001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45967.143318750001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45967.143318750001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45967.143318750001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45967.143318750001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45967.143318750001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45967.143318750001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45967.143318750001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45967.143318750001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45967.143318750001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45967.143318750001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45967.143318750001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45967.143318750001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45967.143318750001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45967.143318750001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45967.143318750001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45967.143318750001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45967.143318750001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45967.143318750001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45967.143318750001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45967.143318750001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45967.143318750001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45967.143318750001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45967.143318750001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45967.143318750001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45967.143318750001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45967.143318750001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45967.143318750001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45967.143318750001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45967.143318750001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45967.143318750001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45967.143318750001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45967.143318750001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45967.143318750001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45967.143318750001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45967.143318750001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45967.143318750001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45967.143318750001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45967.143318750001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45967.143318750001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45967.143318750001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45967.143318750001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45967.143318750001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45967.143318750001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45967.143318750001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45967.143318750001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45967.143318750001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45967.143318750001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45967.143318750001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45967.143318750001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45967.143318750001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45967.143318750001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45967.143318750001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45967.143318750001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45967.143318750001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45967.143318750001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45967.143318750001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45967.143318750001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45967.143318750001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45967.143318750001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45967.143318750001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45967.143318750001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45967.143318750001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45967.143318750001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45967.143318750001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45967.143318750001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45967.143318750001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45967.143318750001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45967.143318750001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45967.143318750001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45967.143318750001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45967.143318750001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45967.143318750001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45967.143318750001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45967.143318750001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45967.143318750001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45967.143318750001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45967.143318750001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45967.143318750001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45967.143318750001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45967.143318750001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45967.143318750001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45967.143318750001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45967.143318750001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45967.143318750001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45967.143318750001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45967.143318750001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45967.143318750001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45967.143318750001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45967.143318750001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45967.143318750001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45967.143318750001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45967.143318750001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45967.143318750001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45967.143318750001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45967.143318750001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45967.143318750001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45967.143318750001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45967.143318750001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45967.143318750001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45967.143318750001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45967.143318750001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45967.143318750001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45967.143318750001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45967.143318750001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45967.143318750001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45967.143318750001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45967.143318750001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45967.143318750001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45967.143318750001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45967.143318750001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45967.143318750001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45967.143318750001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45967.143318750001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45967.143318750001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45967.143318750001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45967.143318750001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45967.143318750001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45967.143318750001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45967.143318750001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45967.143318750001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45967.143318750001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45967.143318750001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45967.143318750001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45967.143318750001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45967.143318750001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45967.143318750001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45967.143318750001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45967.143318750001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45967.143318750001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45967.143318750001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45967.143318750001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45967.143318750001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45967.143318750001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45967.143318750001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45967.143318750001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45967.143318750001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45967.143318750001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45967.143318750001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45967.143318750001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45967.143318750001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45967.143318750001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45967.143318750001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45967.143318750001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45967.143318750001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45967.143318750001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45967.143318750001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45967.143318750001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45967.143318750001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45967.143318750001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45967.143318750001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45967.143318750001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45967.143318750001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45967.143318750001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45967.143318750001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45967.143318750001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45967.143318750001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45967.143318750001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45967.143318750001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45967.143318750001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45967.143318750001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45967.143318750001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45967.143318750001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45967.143318750001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45967.143318750001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45967.143318750001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45967.143318750001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45967.143318750001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45967.143318750001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45967.143318750001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45967.143318750001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45967.143318750001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45967.143318750001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45967.143318750001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45967.143318750001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45967.143318750001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45967.143318750001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45967.143318750001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45967.143318750001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45967.143318750001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45967.143318750001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45967.143318750001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45967.143318750001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45967.143318750001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45967.143318750001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45967.143318750001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45967.143318750001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45967.143318750001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45967.143318750001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45967.143318750001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45967.143318750001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45967.143318750001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45967.143318750001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45967.143318750001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45967.143318750001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45967.143318750001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45967.143318750001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45967.143318750001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45967.143318750001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45967.143318750001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45967.143318750001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45967.143318750001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45967.143318750001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45967.143318750001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45967.143318750001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45967.143318750001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45967.143318750001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45967.143318750001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45967.143318750001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45967.143318750001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45967.143318750001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45967.143318750001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45967.143318750001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45967.143318750001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45967.143318750001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45967.143318750001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45967.143318750001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45967.143318750001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45967.143318750001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45967.143318750001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45967.143318750001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45967.143318750001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45967.143318750001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45967.143318750001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45967.143318750001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45967.143318750001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45967.143318750001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45967.143318750001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45967.143318750001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45967.143318750001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45967.143318750001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45967.143318750001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45967.143318750001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45967.143318750001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45967.143318750001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45967.143318750001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45967.143318750001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45967.143318750001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45967.143318750001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45967.143318750001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45967.143318750001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45967.143318750001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45967.143318750001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45967.143318750001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45967.143318750001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45967.143318750001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45967.143318750001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45967.143318750001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45967.143318750001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45967.143318750001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45967.143318750001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45967.143318750001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45967.143318750001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45967.143318750001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45967.143318750001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45967.143318750001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45967.143318750001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45967.143318750001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45967.143318750001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45967.143318750001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45967.143318750001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45967.143318750001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45967.143318750001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45967.143318750001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45967.143318750001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45967.143318750001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45967.143318750001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45967.143318750001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45967.143318750001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45967.143318750001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45967.143318750001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45967.143318750001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45967.143318750001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45967.143318750001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45967.143318750001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45967.143318750001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45967.143318750001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45967.143318750001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45967.143318750001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45967.143318750001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45967.143318750001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45967.143318750001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45967.143318750001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45967.143318750001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45967.143318750001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45967.143318750001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45967.143318750001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45967.143318750001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45967.143318750001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45967.143318750001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45967.143318750001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45967.143318750001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45967.143318750001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45967.143318750001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45967.143318750001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45967.143318750001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45967.143318750001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45967.143318750001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45967.143318750001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45967.143318750001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45967.143318750001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45967.143318750001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45967.143318750001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45967.143318750001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45967.143318750001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45967.143318750001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45967.143318750001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45967.143318750001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45967.143318750001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45967.143318750001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45967.143318750001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45967.143318750001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45967.143318750001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45967.143318750001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45967.143318750001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45967.143318750001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45967.143318750001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45967.143318750001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45967.143318750001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45967.143318750001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45967.143318750001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45967.143318750001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45967.143318750001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45967.143318750001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45967.143318750001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45967.143318750001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45967.143318750001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45967.143318750001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45967.143318750001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45967.143318750001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45967.143318750001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45967.143318750001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45967.143318750001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45967.143318750001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45967.143318750001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45967.143318750001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45967.143318750001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45967.143318750001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45967.143318750001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45967.143318750001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45967.143318750001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45967.143318750001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45967.143318750001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45967.143318750001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45967.143318750001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45967.143318750001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45967.143318750001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45967.143318750001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45967.143318750001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45967.143318750001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45967.143318750001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45967.143318750001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45967.143318750001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45967.143318750001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45967.143318750001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45967.143318750001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45967.143318750001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45967.143318750001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45967.143318750001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45967.143318750001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45967.143318750001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45967.143318750001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45967.143318750001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45967.143318750001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45967.143318750001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45967.143318750001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45967.143318750001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45967.143318750001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45967.143318750001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45967.143318750001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45967.143318750001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45967.143318750001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45967.143318750001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45967.143318750001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45967.143318750001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45967.143318750001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45967.143318750001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45967.143318750001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45967.143318750001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45967.143318750001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45967.143318750001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45967.143318750001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45967.143318750001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45967.143318750001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45967.143318750001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45967.143318750001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45967.143318750001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45967.143318750001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45967.143318750001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45967.143318750001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45967.143318750001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45967.143318750001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45967.143318750001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45967.143318750001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45967.143318750001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45967.143318750001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45967.143318750001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45967.143318750001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45967.143318750001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45967.143318750001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45967.143318750001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45967.143318750001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45967.143318750001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45967.143318750001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45967.143318750001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45967.143318750001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45967.143318750001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45967.143318750001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45967.143318750001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45967.143318750001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45967.143318750001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45967.143318750001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45967.143318750001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45967.143318750001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45967.143318750001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45967.143318750001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45967.143318750001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45967.143318750001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45967.143318750001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45967.143318750001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45967.143318750001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45967.143318750001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45967.143318750001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45967.143318750001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45967.143318750001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45967.143318750001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45967.143318750001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45967.143318750001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45967.143318750001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45967.143318750001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45967.143318750001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45967.143318750001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45967.143318750001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45967.143318750001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45967.143318750001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45967.143318750001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45967.143318750001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45967.143318750001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45967.143318750001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45967.143318750001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45967.143318750001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45967.143318750001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45967.143318750001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45967.143318750001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45967.143318750001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45967.143318750001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45967.143318750001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45967.143318750001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45967.143318750001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45967.143318750001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45967.143318750001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45967.143318750001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45967.143318750001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45967.143318750001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45967.143318750001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45967.143318750001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45967.143318750001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45967.143318750001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45967.143318750001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45967.143318750001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45967.143318750001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45967.143318750001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45967.143318750001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45967.143318750001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45967.143318750001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45967.143318750001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45967.143318750001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45967.143318750001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45967.143318750001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45967.143318750001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45967.143318750001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45967.143318750001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45967.143318750001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45967.143318750001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45967.143318750001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45967.143318750001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45967.143318750001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45967.143318750001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45967.143318750001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45967.143318750001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45967.143318750001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45967.143318750001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45967.143318750001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45967.143318750001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45967.143318750001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45967.143318750001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45967.143318750001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45967.143318750001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45967.143318750001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45967.143318750001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45967.143318750001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45967.143318750001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45967.143318750001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45967.143318750001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45967.143318750001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45967.143318750001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45967.143318750001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45967.143318750001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45967.143318750001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45967.143318750001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45967.143318750001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45967.143318750001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45967.143318750001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45967.143318750001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45967.143318750001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45967.143318750001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45967.143318750001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45967.143318750001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45967.143318750001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45967.143318750001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45967.143318750001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45967.143318750001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45967.143318750001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45967.143318750001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45967.143318750001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45967.143318750001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45967.143318750001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45967.143318750001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45967.143318750001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45967.143318750001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45967.143318750001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45967.143318750001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45967.143318750001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45967.143318750001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45967.143318750001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45967.143318750001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45967.143318750001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45967.143318750001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45967.143318750001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45967.143318750001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45967.143318750001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45967.143318750001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45967.143318750001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45967.143318750001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45967.143318750001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45967.143318750001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45967.143318750001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45967.143318750001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45967.143318750001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45967.143318750001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45967.143318750001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45967.143318750001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45967.143318750001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45967.143318750001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45967.143318750001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45967.143318750001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45967.143318750001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45967.143318750001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45967.143318750001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45967.143318750001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45967.143318750001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45967.143318750001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45967.143318750001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45967.143318750001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45967.143318750001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45967.143318750001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45967.143318750001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45967.143318750001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45967.143318750001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45967.143318750001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45967.143318750001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45967.143318750001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45967.143318750001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45967.143318750001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45967.143318750001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45967.143318750001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45967.143318750001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45967.143318750001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45967.143318750001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45967.143318750001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45967.143318750001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45967.143318750001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45967.143318750001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45967.143318750001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45967.143318750001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45967.143318750001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45967.143318750001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45967.143318750001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45967.143318750001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45967.143318750001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45967.143318750001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45967.143318750001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45967.143318750001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45967.143318750001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45967.143318750001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45967.143318750001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45967.143318750001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45967.143318750001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45967.143318750001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45967.143318750001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45967.143318750001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45967.143318750001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45967.143318750001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45967.143318750001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45967.143318750001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45967.143318750001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45967.143318750001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45967.143318750001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45967.143318750001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45967.143318750001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45967.143318750001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45967.143318750001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45967.143318750001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45967.143318750001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45967.143318750001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45967.143318750001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45967.143318750001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45967.143318750001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45967.143318750001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45967.143318750001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45967.143318750001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45967.143318750001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45967.143318750001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45967.143318750001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45967.143318750001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45967.143318750001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45967.143318750001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45967.143318750001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45967.143318750001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45967.143318750001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45967.143318750001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45967.143318750001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45967.143318750001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45967.143318750001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45967.143318750001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45967.143318750001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45967.143318750001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45967.143318750001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45967.143318750001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45967.143318750001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45967.143318750001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45967.143318750001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45967.143318750001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45967.143318750001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45967.143318750001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45967.143318750001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45967.143318750001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45967.143318750001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45967.143318750001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45967.143318750001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45967.143318750001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45967.143318750001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45967.143318750001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45967.143318750001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45967.143318750001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45967.143318750001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45967.143318750001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45967.143318750001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45967.143318750001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45967.143318750001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45967.143318750001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45967.143318750001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45967.143318750001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45967.143318750001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45967.143318750001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45967.143318750001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45967.143318750001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45967.143318750001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45967.143318750001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45967.143318750001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45967.143318750001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45967.143318750001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45967.143318750001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45967.143318750001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45967.143318750001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45967.143318750001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45967.143318750001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45967.143318750001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45967.143318750001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45967.143318750001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45967.143318750001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45967.143318750001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45967.143318750001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45967.143318750001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45967.143318750001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45967.143318750001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45967.143318750001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45967.143318750001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45967.143318750001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45967.143318750001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45967.143318750001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45967.143318750001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45967.143318750001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45967.143318750001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45967.143318750001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45967.143318750001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45967.143318750001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45967.143318750001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45967.143318750001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45967.143318750001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45967.143318750001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45967.143318750001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45967.143318750001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45967.143318750001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45967.143318750001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45967.143318750001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45967.143318750001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45967.143318750001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45967.143318750001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45967.143318750001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45967.143318750001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45967.143318750001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45967.143318750001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45967.143318750001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45967.143318750001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45967.143318750001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45967.143318750001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45967.143318750001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45967.143318750001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45967.143318750001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45967.143318750001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45967.143318750001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45967.143318750001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45967.143318750001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45967.143318750001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45967.143318750001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45967.143318750001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45967.143318750001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45967.143318750001</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45967.143318750001</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39115</v>
      </c>
      <c r="B2" s="92" t="str">
        <f>IFERROR(VLOOKUP(D2,DB!A:K,11,0),"")</f>
        <v>R4</v>
      </c>
      <c r="C2" s="94">
        <v>1</v>
      </c>
      <c r="D2" s="92" t="s">
        <v>35092</v>
      </c>
      <c r="E2" s="95" t="s">
        <v>39021</v>
      </c>
      <c r="F2" s="96">
        <v>45703.480717592596</v>
      </c>
      <c r="G2" s="97">
        <f ca="1">IFERROR(NOW()-F2,"")</f>
        <v>263.66260115740442</v>
      </c>
      <c r="H2" s="96">
        <v>45703.474768518521</v>
      </c>
      <c r="I2" s="96" t="str">
        <f>IFERROR(VLOOKUP(D2,DB!A:F,6,0),"")</f>
        <v>SCECO</v>
      </c>
      <c r="J2" s="96" t="str">
        <f>IFERROR(VLOOKUP(D2,DB!A:G,7,0),"")</f>
        <v>Dead</v>
      </c>
      <c r="K2" s="98" t="s">
        <v>39116</v>
      </c>
      <c r="L2" s="92" t="str">
        <f>IFERROR(VLOOKUP(D2,DB!A:I,9,0),"")</f>
        <v>Latis</v>
      </c>
    </row>
    <row r="3" spans="1:16" ht="15" customHeight="1">
      <c r="A3" s="116" t="s">
        <v>39117</v>
      </c>
      <c r="B3" s="116" t="str">
        <f>IFERROR(VLOOKUP(D3,DB!A:K,11,0),"")</f>
        <v>R4</v>
      </c>
      <c r="C3" s="117">
        <v>1</v>
      </c>
      <c r="D3" s="92" t="s">
        <v>36846</v>
      </c>
      <c r="E3" s="95" t="s">
        <v>39021</v>
      </c>
      <c r="F3" s="120">
        <v>45966.783495370371</v>
      </c>
      <c r="G3" s="121">
        <f ca="1">IFERROR(NOW()-F3,"")</f>
        <v>0.35982337962923339</v>
      </c>
      <c r="H3" s="120">
        <v>45966.777777777781</v>
      </c>
      <c r="I3" s="116" t="str">
        <f>IFERROR(VLOOKUP(D3,DB!A:F,6,0),"")</f>
        <v>Generator-SG</v>
      </c>
      <c r="J3" s="116" t="str">
        <f>IFERROR(VLOOKUP(D3,DB!A:G,7,0),"")</f>
        <v>Dead</v>
      </c>
      <c r="K3" s="122" t="s">
        <v>39118</v>
      </c>
      <c r="L3" s="118" t="str">
        <f>IFERROR(VLOOKUP(D3,DB!A:I,9,0),"")</f>
        <v>Latis</v>
      </c>
    </row>
    <row r="4" spans="1:16" ht="15" customHeight="1">
      <c r="A4" s="116" t="s">
        <v>39119</v>
      </c>
      <c r="B4" s="116" t="str">
        <f>IFERROR(VLOOKUP(D4,DB!A:K,11,0),"")</f>
        <v>R4</v>
      </c>
      <c r="C4" s="117">
        <v>1</v>
      </c>
      <c r="D4" s="92" t="s">
        <v>36478</v>
      </c>
      <c r="E4" s="95" t="s">
        <v>39021</v>
      </c>
      <c r="F4" s="120">
        <v>45966.923611111109</v>
      </c>
      <c r="G4" s="121">
        <f ca="1">IFERROR(NOW()-F4,"")</f>
        <v>0.21970763889112277</v>
      </c>
      <c r="H4" s="120">
        <v>45966.917939814812</v>
      </c>
      <c r="I4" s="116" t="str">
        <f>IFERROR(VLOOKUP(D4,DB!A:F,6,0),"")</f>
        <v>Generator-SG</v>
      </c>
      <c r="J4" s="116" t="str">
        <f>IFERROR(VLOOKUP(D4,DB!A:G,7,0),"")</f>
        <v>Dead</v>
      </c>
      <c r="K4" s="122" t="s">
        <v>39118</v>
      </c>
      <c r="L4" s="118" t="str">
        <f>IFERROR(VLOOKUP(D4,DB!A:I,9,0),"")</f>
        <v>Latis</v>
      </c>
    </row>
    <row r="5" spans="1:16" ht="15" customHeight="1">
      <c r="A5" s="116" t="s">
        <v>39120</v>
      </c>
      <c r="B5" s="116" t="str">
        <f>IFERROR(VLOOKUP(D5,DB!A:K,11,0),"")</f>
        <v>R4</v>
      </c>
      <c r="C5" s="117">
        <v>1</v>
      </c>
      <c r="D5" s="92" t="s">
        <v>39121</v>
      </c>
      <c r="E5" s="95" t="s">
        <v>39021</v>
      </c>
      <c r="F5" s="120"/>
      <c r="G5" s="121">
        <f ca="1">IFERROR(NOW()-F5,"")</f>
        <v>45967.143318750001</v>
      </c>
      <c r="H5" s="120">
        <v>45967.092858796299</v>
      </c>
      <c r="I5" s="116" t="str">
        <f>IFERROR(VLOOKUP(D5,DB!A:F,6,0),"")</f>
        <v>Generator-SG</v>
      </c>
      <c r="J5" s="116" t="str">
        <f>IFERROR(VLOOKUP(D5,DB!A:G,7,0),"")</f>
        <v>Vandalized</v>
      </c>
      <c r="K5" s="122" t="s">
        <v>39122</v>
      </c>
      <c r="L5" s="118" t="str">
        <f>IFERROR(VLOOKUP(D5,DB!A:I,9,0),"")</f>
        <v>Latis</v>
      </c>
    </row>
    <row r="6" spans="1:16" ht="15" customHeight="1">
      <c r="A6" s="116"/>
      <c r="B6" s="116" t="str">
        <f>IFERROR(VLOOKUP(D6,DB!A:K,11,0),"")</f>
        <v/>
      </c>
      <c r="C6" s="117"/>
      <c r="D6" s="92"/>
      <c r="E6" s="95"/>
      <c r="F6" s="120"/>
      <c r="G6" s="121">
        <f ca="1">IFERROR(NOW()-F6,"")</f>
        <v>45967.143318750001</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45967.143318750001</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45967.143318750001</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45967.143318750001</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45967.143318750001</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45967.143318750001</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45967.143318750001</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45967.143318750001</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45967.143318750001</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45967.143318750001</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45967.143318750001</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45967.143318750001</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45967.143318750001</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45967.143318750001</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45967.143318750001</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45967.143318750001</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45967.143318750001</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45967.143318750001</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45967.143318750001</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45967.143318750001</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45967.143318750001</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45967.143318750001</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45967.143318750001</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45967.143318750001</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45967.143318750001</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45967.143318750001</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45967.143318750001</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45967.143318750001</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45967.143318750001</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45967.143318750001</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45967.143318750001</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39123</v>
      </c>
      <c r="B2" s="37" t="str">
        <f>IFERROR(VLOOKUP(D2,DB!A:K,11,0),"")</f>
        <v>R5</v>
      </c>
      <c r="C2" s="37">
        <v>3</v>
      </c>
      <c r="D2" s="115" t="s">
        <v>36011</v>
      </c>
      <c r="E2" s="37" t="s">
        <v>39021</v>
      </c>
      <c r="F2" s="38">
        <v>45891.832060185188</v>
      </c>
      <c r="G2" s="138">
        <f ca="1">IFERROR(NOW()-F2,"")</f>
        <v>75.311258564812306</v>
      </c>
      <c r="H2" s="38">
        <v>45891.790393518517</v>
      </c>
      <c r="I2" s="37" t="str">
        <f>IFERROR(VLOOKUP(D2,DB!A:F,6,0),"")</f>
        <v>Generator-SG</v>
      </c>
      <c r="J2" s="37" t="str">
        <f>IFERROR(VLOOKUP(D2,DB!A:G,7,0),"")</f>
        <v>Vandalized</v>
      </c>
      <c r="K2" s="37" t="s">
        <v>39124</v>
      </c>
      <c r="L2" s="37" t="str">
        <f>IFERROR(VLOOKUP(D2,DB!A:I,9,0),"")</f>
        <v>Latis</v>
      </c>
      <c r="M2" s="114"/>
    </row>
    <row r="3" spans="1:13" ht="30.75">
      <c r="A3" s="37" t="s">
        <v>39125</v>
      </c>
      <c r="B3" s="37" t="str">
        <f>IFERROR(VLOOKUP(D3,DB!A:K,11,0),"")</f>
        <v>R5</v>
      </c>
      <c r="C3" s="37">
        <v>1</v>
      </c>
      <c r="D3" s="37" t="s">
        <v>33268</v>
      </c>
      <c r="E3" s="37" t="s">
        <v>39102</v>
      </c>
      <c r="F3" s="38">
        <v>45926.188877314817</v>
      </c>
      <c r="G3" s="138">
        <f t="shared" ref="G3" ca="1" si="0">IFERROR(NOW()-F3,"")</f>
        <v>40.954441435183981</v>
      </c>
      <c r="H3" s="38">
        <v>45926.158159722225</v>
      </c>
      <c r="I3" s="37" t="str">
        <f>IFERROR(VLOOKUP(D3,DB!A:F,6,0),"")</f>
        <v>SCECO</v>
      </c>
      <c r="J3" s="37" t="str">
        <f>IFERROR(VLOOKUP(D3,DB!A:G,7,0),"")</f>
        <v>Good</v>
      </c>
      <c r="K3" s="37" t="s">
        <v>39126</v>
      </c>
      <c r="L3" s="37" t="str">
        <f>IFERROR(VLOOKUP(D3,DB!A:I,9,0),"")</f>
        <v>Latis</v>
      </c>
      <c r="M3" s="114"/>
    </row>
    <row r="4" spans="1:13" ht="48" customHeight="1">
      <c r="A4" s="146" t="s">
        <v>39127</v>
      </c>
      <c r="B4" s="146" t="str">
        <f>IFERROR(VLOOKUP(D4,DB!A:K,11,0),"")</f>
        <v>R5</v>
      </c>
      <c r="C4" s="146">
        <v>1</v>
      </c>
      <c r="D4" s="146" t="s">
        <v>34758</v>
      </c>
      <c r="E4" s="146" t="s">
        <v>39102</v>
      </c>
      <c r="F4" s="147">
        <v>45948.661111111112</v>
      </c>
      <c r="G4" s="148">
        <f ca="1">IFERROR(NOW()-F4,"")</f>
        <v>18.482207638888212</v>
      </c>
      <c r="H4" s="147">
        <v>45948.661111111112</v>
      </c>
      <c r="I4" s="146" t="str">
        <f>IFERROR(VLOOKUP(D4,DB!A:F,6,0),"")</f>
        <v>SCECO</v>
      </c>
      <c r="J4" s="146" t="str">
        <f>IFERROR(VLOOKUP(D4,DB!A:G,7,0),"")</f>
        <v>Dead</v>
      </c>
      <c r="K4" s="146" t="s">
        <v>39128</v>
      </c>
      <c r="L4" s="146" t="str">
        <f>IFERROR(VLOOKUP(D4,DB!A:I,9,0),"")</f>
        <v>Latis</v>
      </c>
    </row>
    <row r="5" spans="1:13" ht="15">
      <c r="A5" s="146" t="s">
        <v>39129</v>
      </c>
      <c r="B5" s="146" t="str">
        <f>IFERROR(VLOOKUP(D5,DB!A:K,11,0),"")</f>
        <v>R5</v>
      </c>
      <c r="C5" s="146">
        <v>1</v>
      </c>
      <c r="D5" s="146" t="s">
        <v>32330</v>
      </c>
      <c r="E5" s="146" t="s">
        <v>39021</v>
      </c>
      <c r="F5" s="147">
        <v>45966.952418981484</v>
      </c>
      <c r="G5" s="148">
        <f ca="1">IFERROR(NOW()-F5,"")</f>
        <v>0.19089976851682877</v>
      </c>
      <c r="H5" s="147">
        <v>45966.946793981479</v>
      </c>
      <c r="I5" s="146" t="str">
        <f>IFERROR(VLOOKUP(D5,DB!A:F,6,0),"")</f>
        <v>SCECO</v>
      </c>
      <c r="J5" s="146" t="str">
        <f>IFERROR(VLOOKUP(D5,DB!A:G,7,0),"")</f>
        <v>Dead</v>
      </c>
      <c r="K5" s="146" t="s">
        <v>39130</v>
      </c>
      <c r="L5" s="146" t="str">
        <f>IFERROR(VLOOKUP(D5,DB!A:I,9,0),"")</f>
        <v>Latis</v>
      </c>
    </row>
    <row r="6" spans="1:13" ht="15">
      <c r="A6" s="146"/>
      <c r="B6" s="146" t="str">
        <f>IFERROR(VLOOKUP(D6,DB!A:K,11,0),"")</f>
        <v/>
      </c>
      <c r="C6" s="146"/>
      <c r="D6" s="146"/>
      <c r="E6" s="146"/>
      <c r="F6" s="147"/>
      <c r="G6" s="148">
        <f ca="1">IFERROR(NOW()-F6,"")</f>
        <v>45967.143318750001</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45967.143318750001</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45967.143318750001</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45967.143318750001</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45967.143318750001</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45967.143318750001</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45967.143318750001</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45967.143318750001</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45967.143318750001</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45967.143318750001</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45967.143318750001</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45967.143318750001</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45967.143318750001</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45967.143318750001</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45967.143318750001</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45967.143318750001</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45967.143318750001</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45967.143318750001</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45967.143318750001</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45967.143318750001</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45967.143318750001</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45967.143318750001</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45967.143318750001</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45967.143318750001</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45967.143318750001</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45967.143318750001</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45967.143318750001</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45967.143318750001</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45967.143318750001</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45967.143318750001</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45967.143318750001</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45967.143318750001</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45967.143318750001</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45967.143318750001</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45967.143318750001</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45967.143318750001</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45967.143318750001</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45967.143318750001</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45967.143318750001</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45967.143318750001</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45967.143318750001</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45967.143318750001</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45967.143318750001</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45967.143318750001</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45967.143318750001</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45967.143318750001</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45967.143318750001</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45967.143318750001</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45967.143318750001</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45967.143318750001</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45967.143318750001</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45967.143318750001</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45967.143318750001</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45967.143318750001</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45967.143318750001</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45967.143318750001</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45967.143318750001</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45967.143318750001</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45967.143318750001</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45967.143318750001</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45967.143318750001</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45967.143318750001</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45967.143318750001</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45967.143318750001</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45967.143318750001</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45967.143318750001</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45967.143318750001</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45967.143318750001</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45967.143318750001</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45967.143318750001</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45967.143318750001</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45967.143318750001</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45967.143318750001</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45967.143318750001</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45967.143318750001</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45967.143318750001</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45967.143318750001</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45967.143318750001</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45967.143318750001</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45967.143318750001</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45967.143318750001</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45967.143318750001</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45967.143318750001</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45967.143318750001</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45967.143318750001</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45967.143318750001</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45967.143318750001</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45967.143318750001</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45967.143318750001</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45967.143318750001</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45967.143318750001</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45967.143318750001</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45967.143318750001</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45967.143318750001</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45967.143318750001</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45967.143318750001</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45967.143318750001</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45967.143318750001</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45967.143318750001</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45967.143318750001</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45967.143318750001</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45967.143318750001</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45967.143318750001</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45967.143318750001</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45967.143318750001</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45967.143318750001</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45967.143318750001</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45967.143318750001</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45967.143318750001</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45967.143318750001</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45967.143318750001</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45967.143318750001</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45967.143318750001</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45967.143318750001</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45967.143318750001</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45967.143318750001</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45967.143318750001</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45967.143318750001</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45967.143318750001</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45967.143318750001</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45967.143318750001</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45967.143318750001</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45967.143318750001</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45967.143318750001</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45967.143318750001</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45967.143318750001</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45967.143318750001</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45967.143318750001</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45967.143318750001</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45967.143318750001</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45967.143318750001</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45967.143318750001</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45967.143318750001</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45967.143318750001</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45967.143318750001</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45967.143318750001</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45967.143318750001</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45967.143318750001</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45967.143318750001</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45967.143318750001</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45967.143318750001</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45967.143318750001</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45967.143318750001</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45967.143318750001</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45967.143318750001</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45967.143318750001</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45967.143318750001</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45967.143318750001</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45967.143318750001</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45967.143318750001</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45967.143318750001</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45967.143318750001</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45967.143318750001</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45967.143318750001</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45967.143318750001</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45967.143318750001</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45967.143318750001</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45967.143318750001</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45967.143318750001</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45967.143318750001</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45967.143318750001</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45967.143318750001</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45967.143318750001</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45967.143318750001</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45967.143318750001</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45967.143318750001</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45967.143318750001</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45967.143318750001</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45967.143318750001</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45967.143318750001</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45967.143318750001</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45967.143318750001</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45967.143318750001</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45967.143318750001</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45967.143318750001</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45967.143318750001</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45967.143318750001</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45967.143318750001</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45967.143318750001</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45967.143318750001</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45967.143318750001</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45967.143318750001</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45967.143318750001</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45967.143318750001</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45967.143318750001</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45967.143318750001</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45967.143318750001</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45967.143318750001</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45967.143318750001</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45967.143318750001</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45967.143318750001</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45967.143318750001</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45967.143318750001</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45967.143318750001</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45967.143318750001</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45967.143318750001</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45967.143318750001</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45967.143318750001</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45967.143318750001</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45967.143318750001</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45967.143318750001</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45967.143318750001</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45967.143318750001</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45967.143318750001</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45967.143318750001</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45967.143318750001</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45967.143318750001</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45967.143318750001</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45967.143318750001</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45967.143318750001</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45967.143318750001</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45967.143318750001</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45967.143318750001</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45967.143318750001</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45967.143318750001</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45967.143318750001</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45967.143318750001</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45967.143318750001</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45967.143318750001</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45967.143318750001</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45967.143318750001</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45967.143318750001</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45967.143318750001</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45967.143318750001</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45967.143318750001</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45967.143318750001</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45967.143318750001</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45967.143318750001</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45967.143318750001</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45967.143318750001</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45967.143318750001</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45967.143318750001</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45967.143318750001</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45967.143318750001</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45967.143318750001</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45967.143318750001</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45967.143318750001</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45967.143318750001</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45967.143318750001</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45967.143318750001</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45967.143318750001</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45967.143318750001</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45967.143318750001</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45967.143318750001</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45967.143318750001</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45967.143318750001</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45967.143318750001</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45967.143318750001</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45967.143318750001</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45967.143318750001</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45967.143318750001</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45967.143318750001</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45967.143318750001</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45967.143318750001</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45967.143318750001</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45967.143318750001</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45967.143318750001</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45967.143318750001</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45967.143318750001</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45967.143318750001</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45967.143318750001</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45967.143318750001</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45967.143318750001</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45967.143318750001</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45967.143318750001</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45967.143318750001</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45967.143318750001</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45967.143318750001</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45967.143318750001</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45967.143318750001</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45967.143318750001</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45967.143318750001</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45967.143318750001</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45967.143318750001</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45967.143318750001</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45967.143318750001</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45967.143318750001</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45967.143318750001</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45967.143318750001</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45967.143318750001</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45967.143318750001</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45967.143318750001</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45967.143318750001</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45967.143318750001</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45967.143318750001</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45967.143318750001</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45967.143318750001</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45967.143318750001</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45967.143318750001</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45967.143318750001</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45967.143318750001</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45967.143318750001</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45967.143318750001</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45967.143318750001</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45967.143318750001</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45967.143318750001</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45967.143318750001</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45967.143318750001</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45967.143318750001</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45967.143318750001</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45967.143318750001</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45967.143318750001</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45967.143318750001</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45967.143318750001</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45967.143318750001</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45967.143318750001</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45967.143318750001</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45967.143318750001</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45967.143318750001</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45967.143318750001</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45967.143318750001</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45967.143318750001</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45967.143318750001</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45967.143318750001</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45967.143318750001</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45967.143318750001</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45967.143318750001</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45967.143318750001</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45967.143318750001</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45967.143318750001</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45967.143318750001</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45967.143318750001</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45967.143318750001</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45967.143318750001</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45967.143318750001</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45967.143318750001</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45967.143318750001</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45967.143318750001</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45967.143318750001</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45967.143318750001</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45967.143318750001</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2025-11-06T00:26:53Z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