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406" documentId="120_S{2AC9BD13-BADA-5192-A53E-5A8FF88502F6}" xr6:coauthVersionLast="47" xr6:coauthVersionMax="47" xr10:uidLastSave="{EFAB17B9-EE1D-4ABE-8032-E0E48E3E0132}"/>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I4" i="4"/>
  <c r="J4" i="4"/>
  <c r="L4" i="4"/>
  <c r="B4" i="4"/>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L7" i="5"/>
  <c r="L8" i="5"/>
  <c r="L9" i="5"/>
  <c r="L10" i="5"/>
  <c r="L11" i="5"/>
  <c r="L12" i="5"/>
  <c r="L13" i="5"/>
  <c r="L14" i="5"/>
  <c r="L15" i="5"/>
  <c r="L16" i="5"/>
  <c r="L17" i="5"/>
  <c r="L18" i="5"/>
  <c r="L19" i="5"/>
  <c r="L20" i="5"/>
  <c r="L21" i="5"/>
  <c r="L22" i="5"/>
  <c r="L23" i="5"/>
  <c r="L24" i="5"/>
  <c r="L25" i="5"/>
  <c r="L26" i="5"/>
  <c r="L27" i="5"/>
  <c r="L28" i="5"/>
  <c r="L29" i="5"/>
  <c r="L30" i="5"/>
  <c r="L31" i="5"/>
  <c r="L32" i="5"/>
  <c r="J7" i="5"/>
  <c r="J8" i="5"/>
  <c r="J9" i="5"/>
  <c r="J10" i="5"/>
  <c r="J11" i="5"/>
  <c r="J12" i="5"/>
  <c r="J13" i="5"/>
  <c r="J14" i="5"/>
  <c r="J15" i="5"/>
  <c r="J16" i="5"/>
  <c r="J17" i="5"/>
  <c r="J18" i="5"/>
  <c r="J19" i="5"/>
  <c r="J20" i="5"/>
  <c r="J21" i="5"/>
  <c r="J22" i="5"/>
  <c r="J23" i="5"/>
  <c r="J24" i="5"/>
  <c r="J25" i="5"/>
  <c r="J26" i="5"/>
  <c r="J27" i="5"/>
  <c r="J28" i="5"/>
  <c r="J29" i="5"/>
  <c r="J30" i="5"/>
  <c r="J31" i="5"/>
  <c r="J32" i="5"/>
  <c r="I7" i="5"/>
  <c r="I8" i="5"/>
  <c r="I9" i="5"/>
  <c r="I10" i="5"/>
  <c r="I11" i="5"/>
  <c r="I12" i="5"/>
  <c r="I13" i="5"/>
  <c r="I14" i="5"/>
  <c r="I15" i="5"/>
  <c r="I16" i="5"/>
  <c r="I17" i="5"/>
  <c r="I18" i="5"/>
  <c r="I19" i="5"/>
  <c r="I20" i="5"/>
  <c r="I21" i="5"/>
  <c r="I22" i="5"/>
  <c r="I23" i="5"/>
  <c r="I24" i="5"/>
  <c r="I25" i="5"/>
  <c r="I26" i="5"/>
  <c r="I27" i="5"/>
  <c r="I28" i="5"/>
  <c r="I29" i="5"/>
  <c r="I30" i="5"/>
  <c r="I31" i="5"/>
  <c r="I32" i="5"/>
  <c r="B7" i="5"/>
  <c r="B8" i="5"/>
  <c r="B9" i="5"/>
  <c r="B10" i="5"/>
  <c r="B11" i="5"/>
  <c r="B12" i="5"/>
  <c r="B13" i="5"/>
  <c r="B14" i="5"/>
  <c r="B15" i="5"/>
  <c r="B16" i="5"/>
  <c r="B17" i="5"/>
  <c r="B18" i="5"/>
  <c r="B19" i="5"/>
  <c r="B20" i="5"/>
  <c r="B21" i="5"/>
  <c r="B22" i="5"/>
  <c r="B23" i="5"/>
  <c r="B24" i="5"/>
  <c r="B25" i="5"/>
  <c r="B26" i="5"/>
  <c r="B27" i="5"/>
  <c r="B28" i="5"/>
  <c r="B29" i="5"/>
  <c r="B30" i="5"/>
  <c r="B31" i="5"/>
  <c r="B32" i="5"/>
  <c r="G7" i="5"/>
  <c r="G8" i="5"/>
  <c r="G9" i="5"/>
  <c r="G10" i="5"/>
  <c r="G11" i="5"/>
  <c r="G12" i="5"/>
  <c r="G13" i="5"/>
  <c r="G14" i="5"/>
  <c r="G15" i="5"/>
  <c r="G16" i="5"/>
  <c r="G17" i="5"/>
  <c r="G18" i="5"/>
  <c r="G19" i="5"/>
  <c r="G20" i="5"/>
  <c r="G21" i="5"/>
  <c r="G22" i="5"/>
  <c r="G23" i="5"/>
  <c r="G24" i="5"/>
  <c r="G25" i="5"/>
  <c r="G26" i="5"/>
  <c r="G27" i="5"/>
  <c r="G28" i="5"/>
  <c r="G29" i="5"/>
  <c r="G30" i="5"/>
  <c r="G31" i="5"/>
  <c r="G32"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<sst xmlns="http://schemas.openxmlformats.org/spreadsheetml/2006/main" count="181611" uniqueCount="39220">
  <si>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</si>
  <si>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</si>
  <si>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</si>
  <si>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</si>
  <si>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</si>
  <si>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</si>
  <si>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</si>
  <si>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</si>
  <si>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</si>
  <si>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</si>
  <si>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</si>
  <si>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</si>
  <si>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</si>
  <si>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</si>
  <si>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</si>
  <si>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</si>
  <si>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</si>
  <si>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</si>
  <si>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</si>
  <si>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</si>
  <si>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</si>
  <si>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</si>
  <si>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</si>
  <si>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</si>
  <si>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</si>
  <si>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</si>
  <si>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</si>
  <si>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</si>
  <si>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</si>
  <si>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</si>
  <si>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</si>
  <si>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</si>
  <si>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</si>
  <si>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</si>
  <si>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</si>
  <si>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</si>
  <si>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</si>
  <si>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</si>
  <si>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</si>
  <si>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</si>
  <si>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</si>
  <si>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</si>
  <si>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</si>
  <si>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</si>
  <si>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</si>
  <si>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</si>
  <si>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</si>
  <si>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</si>
  <si>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</si>
  <si>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</si>
  <si>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</si>
  <si>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</si>
  <si>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</si>
  <si>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</si>
  <si>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</si>
  <si>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</si>
  <si>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</si>
  <si>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</si>
  <si>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</si>
  <si>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</si>
  <si>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</si>
  <si>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</si>
  <si>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</si>
  <si>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</si>
  <si>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</si>
  <si>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</si>
  <si>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</si>
  <si>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</si>
  <si>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</si>
  <si>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</si>
  <si>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</si>
  <si>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</si>
  <si>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</si>
  <si>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</si>
  <si>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</si>
  <si>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</si>
  <si>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</si>
  <si>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</si>
  <si>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</si>
  <si>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</si>
  <si>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</si>
  <si>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</si>
  <si>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</si>
  <si>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</si>
  <si>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</si>
  <si>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</si>
  <si>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</si>
  <si>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</si>
  <si>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</si>
  <si>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</si>
  <si>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</si>
  <si>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</si>
  <si>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</si>
  <si>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</si>
  <si>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</si>
  <si>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</si>
  <si>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</si>
  <si>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</si>
  <si>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</si>
  <si>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</si>
  <si>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</si>
  <si>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</si>
  <si>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</si>
  <si>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</si>
  <si>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</si>
  <si>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</si>
  <si>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</si>
  <si>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</si>
  <si>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</si>
  <si>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</si>
  <si>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</si>
  <si>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</si>
  <si>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</si>
  <si>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</si>
  <si>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</si>
  <si>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</si>
  <si>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</si>
  <si>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</si>
  <si>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</si>
  <si>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</si>
  <si>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</si>
  <si>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</si>
  <si>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</si>
  <si>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</si>
  <si>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</si>
  <si>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</si>
  <si>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</si>
  <si>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</si>
  <si>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</si>
  <si>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</si>
  <si>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</si>
  <si>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</si>
  <si>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</si>
  <si>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</si>
  <si>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</si>
  <si>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</si>
  <si>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</si>
  <si>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</si>
  <si>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</si>
  <si>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</si>
  <si>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</si>
  <si>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</si>
  <si>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</si>
  <si>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</si>
  <si>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</si>
  <si>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</si>
  <si>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</si>
  <si>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</si>
  <si>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</si>
  <si>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</si>
  <si>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</si>
  <si>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</si>
  <si>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</si>
  <si>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</si>
  <si>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</si>
  <si>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</si>
  <si>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</si>
  <si>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</si>
  <si>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</si>
  <si>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</si>
  <si>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</si>
  <si>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</si>
  <si>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</si>
  <si>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</si>
  <si>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</si>
  <si>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</si>
  <si>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</si>
  <si>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</si>
  <si>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</si>
  <si>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</si>
  <si>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</si>
  <si>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</si>
  <si>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</si>
  <si>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</si>
  <si>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</si>
  <si>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</si>
  <si>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</si>
  <si>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</si>
  <si>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</si>
  <si>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</si>
  <si>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</si>
  <si>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</si>
  <si>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</si>
  <si>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</si>
  <si>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</si>
  <si>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</si>
  <si>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</si>
  <si>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</si>
  <si>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</si>
  <si>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</si>
  <si>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</si>
  <si>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</si>
  <si>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</si>
  <si>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</si>
  <si>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</si>
  <si>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</si>
  <si>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</si>
  <si>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</si>
  <si>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</si>
  <si>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</si>
  <si>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</si>
  <si>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</si>
  <si>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</si>
  <si>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</si>
  <si>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</si>
  <si>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</si>
  <si>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</si>
  <si>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</si>
  <si>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</si>
  <si>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</si>
  <si>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</si>
  <si>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</si>
  <si>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</si>
  <si>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</si>
  <si>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</si>
  <si>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</si>
  <si>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</si>
  <si>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</si>
  <si>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</si>
  <si>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</si>
  <si>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</si>
  <si>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</si>
  <si>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</si>
  <si>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</si>
  <si>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</si>
  <si>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</si>
  <si>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</si>
  <si>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</si>
  <si>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</si>
  <si>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</si>
  <si>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</si>
  <si>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</si>
  <si>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</si>
  <si>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</si>
  <si>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</si>
  <si>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</si>
  <si>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</si>
  <si>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</si>
  <si>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</si>
  <si>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</si>
  <si>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</si>
  <si>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</si>
  <si>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</si>
  <si>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</si>
  <si>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</si>
  <si>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</si>
  <si>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</si>
  <si>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</si>
  <si>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</si>
  <si>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</si>
  <si>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</si>
  <si>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</si>
  <si>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</si>
  <si>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</si>
  <si>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</si>
  <si>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</si>
  <si>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</si>
  <si>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</si>
  <si>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</si>
  <si>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</si>
  <si>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</si>
  <si>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</si>
  <si>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</si>
  <si>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</si>
  <si>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</si>
  <si>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</si>
  <si>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</si>
  <si>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</si>
  <si>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</si>
  <si>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</si>
  <si>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</si>
  <si>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</si>
  <si>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</si>
  <si>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</si>
  <si>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</si>
  <si>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</si>
  <si>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</si>
  <si>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</si>
  <si>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</si>
  <si>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</si>
  <si>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</si>
  <si>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</si>
  <si>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</si>
  <si>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</si>
  <si>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</si>
  <si>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</si>
  <si>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</si>
  <si>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</si>
  <si>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</si>
  <si>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</si>
  <si>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</si>
  <si>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</si>
  <si>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</si>
  <si>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</si>
  <si>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</si>
  <si>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</si>
  <si>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</si>
  <si>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</si>
  <si>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</si>
  <si>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</si>
  <si>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</si>
  <si>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</si>
  <si>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</si>
  <si>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</si>
  <si>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</si>
  <si>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</si>
  <si>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</si>
  <si>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</si>
  <si>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</si>
  <si>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</si>
  <si>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</si>
  <si>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</si>
  <si>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</si>
  <si>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</si>
  <si>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</si>
  <si>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</si>
  <si>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</si>
  <si>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</si>
  <si>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</si>
  <si>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</si>
  <si>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</si>
  <si>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</si>
  <si>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</si>
  <si>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</si>
  <si>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</si>
  <si>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</si>
  <si>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</si>
  <si>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</si>
  <si>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</si>
  <si>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</si>
  <si>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</si>
  <si>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</si>
  <si>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</si>
  <si>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</si>
  <si>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</si>
  <si>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</si>
  <si>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</si>
  <si>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</si>
  <si>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</si>
  <si>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</si>
  <si>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</si>
  <si>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</si>
  <si>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</si>
  <si>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</si>
  <si>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</si>
  <si>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</si>
  <si>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</si>
  <si>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</si>
  <si>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</si>
  <si>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</si>
  <si>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</si>
  <si>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</si>
  <si>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</si>
  <si>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</si>
  <si>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</si>
  <si>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</si>
  <si>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</si>
  <si>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</si>
  <si>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</si>
  <si>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</si>
  <si>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</si>
  <si>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</si>
  <si>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</si>
  <si>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</si>
  <si>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</si>
  <si>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</si>
  <si>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</si>
  <si>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</si>
  <si>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</si>
  <si>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</si>
  <si>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</si>
  <si>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</si>
  <si>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</si>
  <si>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</si>
  <si>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</si>
  <si>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</si>
  <si>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</si>
  <si>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</si>
  <si>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</si>
  <si>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</si>
  <si>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</si>
  <si>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</si>
  <si>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</si>
  <si>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</si>
  <si>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</si>
  <si>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</si>
  <si>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</si>
  <si>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</si>
  <si>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</si>
  <si>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</si>
  <si>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</si>
  <si>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</si>
  <si>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</si>
  <si>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</si>
  <si>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</si>
  <si>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</si>
  <si>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</si>
  <si>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</si>
  <si>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</si>
  <si>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</si>
  <si>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</si>
  <si>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</si>
  <si>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</si>
  <si>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</si>
  <si>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</si>
  <si>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</si>
  <si>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</si>
  <si>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</si>
  <si>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</si>
  <si>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</si>
  <si>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</si>
  <si>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</si>
  <si>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</si>
  <si>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</si>
  <si>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</si>
  <si>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</si>
  <si>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</si>
  <si>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</si>
  <si>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</si>
  <si>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</si>
  <si>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</si>
  <si>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</si>
  <si>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</si>
  <si>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</si>
  <si>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</si>
  <si>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</si>
  <si>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</si>
  <si>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</si>
  <si>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</si>
  <si>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</si>
  <si>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</si>
  <si>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</si>
  <si>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</si>
  <si>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</si>
  <si>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</si>
  <si>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</si>
  <si>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</si>
  <si>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</si>
  <si>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</si>
  <si>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</si>
  <si>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</si>
  <si>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</si>
  <si>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</si>
  <si>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</si>
  <si>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</si>
  <si>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</si>
  <si>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</si>
  <si>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</si>
  <si>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</si>
  <si>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</si>
  <si>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</si>
  <si>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</si>
  <si>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</si>
  <si>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</si>
  <si>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</si>
  <si>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</si>
  <si>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</si>
  <si>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</si>
  <si>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</si>
  <si>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</si>
  <si>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</si>
  <si>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</si>
  <si>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</si>
  <si>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</si>
  <si>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</si>
  <si>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</si>
  <si>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</si>
  <si>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</si>
  <si>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</si>
  <si>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</si>
  <si>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</si>
  <si>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</si>
  <si>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</si>
  <si>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</si>
  <si>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</si>
  <si>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</si>
  <si>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</si>
  <si>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</si>
  <si>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</si>
  <si>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</si>
  <si>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</si>
  <si>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</si>
  <si>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</si>
  <si>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</si>
  <si>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</si>
  <si>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</si>
  <si>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</si>
  <si>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</si>
  <si>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</si>
  <si>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</si>
  <si>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</si>
  <si>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</si>
  <si>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</si>
  <si>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</si>
  <si>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</si>
  <si>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</si>
  <si>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</si>
  <si>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</si>
  <si>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</si>
  <si>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</si>
  <si>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</si>
  <si>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</si>
  <si>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</si>
  <si>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</si>
  <si>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</si>
  <si>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</si>
  <si>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</si>
  <si>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</si>
  <si>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</si>
  <si>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</si>
  <si>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</si>
  <si>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</si>
  <si>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</si>
  <si>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</si>
  <si>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</si>
  <si>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</si>
  <si>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</si>
  <si>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</si>
  <si>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</si>
  <si>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</si>
  <si>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</si>
  <si>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</si>
  <si>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</si>
  <si>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</si>
  <si>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</si>
  <si>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</si>
  <si>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</si>
  <si>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</si>
  <si>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</si>
  <si>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</si>
  <si>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</si>
  <si>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</si>
  <si>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</si>
  <si>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</si>
  <si>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</si>
  <si>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</si>
  <si>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</si>
  <si>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</si>
  <si>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</si>
  <si>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</si>
  <si>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</si>
  <si>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</si>
  <si>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</si>
  <si>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</si>
  <si>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</si>
  <si>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</si>
  <si>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</si>
  <si>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</si>
  <si>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</si>
  <si>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</si>
  <si>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</si>
  <si>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</si>
  <si>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</si>
  <si>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</si>
  <si>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</si>
  <si>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</si>
  <si>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</si>
  <si>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</si>
  <si>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</si>
  <si>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</si>
  <si>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</si>
  <si>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</si>
  <si>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</si>
  <si>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</si>
  <si>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</si>
  <si>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</si>
  <si>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</si>
  <si>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</si>
  <si>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</si>
  <si>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</si>
  <si>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</si>
  <si>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</si>
  <si>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</si>
  <si>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</si>
  <si>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</si>
  <si>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</si>
  <si>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</si>
  <si>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</si>
  <si>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</si>
  <si>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</si>
  <si>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</si>
  <si>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</si>
  <si>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</si>
  <si>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</si>
  <si>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</si>
  <si>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</si>
  <si>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</si>
  <si>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</si>
  <si>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</si>
  <si>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</si>
  <si>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</si>
  <si>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</si>
  <si>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</si>
  <si>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</si>
  <si>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</si>
  <si>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</si>
  <si>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</si>
  <si>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</si>
  <si>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</si>
  <si>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</si>
  <si>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</si>
  <si>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</si>
  <si>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</si>
  <si>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</si>
  <si>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</si>
  <si>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</si>
  <si>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</si>
  <si>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</si>
  <si>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</si>
  <si>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</si>
  <si>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</si>
  <si>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</si>
  <si>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</si>
  <si>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</si>
  <si>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</si>
  <si>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</si>
  <si>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</si>
  <si>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</si>
  <si>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</si>
  <si>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</si>
  <si>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</si>
  <si>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</si>
  <si>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</si>
  <si>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</si>
  <si>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</si>
  <si>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</si>
  <si>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</si>
  <si>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</si>
  <si>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</si>
  <si>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</si>
  <si>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</si>
  <si>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</si>
  <si>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</si>
  <si>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</si>
  <si>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</si>
  <si>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</si>
  <si>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</si>
  <si>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</si>
  <si>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</si>
  <si>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</si>
  <si>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</si>
  <si>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</si>
  <si>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</si>
  <si>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</si>
  <si>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</si>
  <si>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</si>
  <si>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</si>
  <si>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</si>
  <si>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</si>
  <si>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</si>
  <si>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</si>
  <si>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</si>
  <si>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</si>
  <si>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</si>
  <si>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</si>
  <si>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</si>
  <si>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</si>
  <si>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</si>
  <si>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</si>
  <si>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</si>
  <si>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</si>
  <si>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</si>
  <si>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</si>
  <si>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</si>
  <si>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</si>
  <si>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</si>
  <si>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</si>
  <si>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</si>
  <si>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</si>
  <si>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</si>
  <si>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</si>
  <si>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</si>
  <si>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</si>
  <si>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</si>
  <si>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</si>
  <si>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</si>
  <si>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</si>
  <si>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</si>
  <si>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</si>
  <si>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</si>
  <si>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</si>
  <si>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</si>
  <si>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</si>
  <si>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</si>
  <si>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</si>
  <si>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</si>
  <si>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</si>
  <si>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</si>
  <si>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</si>
  <si>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</si>
  <si>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</si>
  <si>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</si>
  <si>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</si>
  <si>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</si>
  <si>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</si>
  <si>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</si>
  <si>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</si>
  <si>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</si>
  <si>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</si>
  <si>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</si>
  <si>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</si>
  <si>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</si>
  <si>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</si>
  <si>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</si>
  <si>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</si>
  <si>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</si>
  <si>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</si>
  <si>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</si>
  <si>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</si>
  <si>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</si>
  <si>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</si>
  <si>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</si>
  <si>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</si>
  <si>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</si>
  <si>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</si>
  <si>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</si>
  <si>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</si>
  <si>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</si>
  <si>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</si>
  <si>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</si>
  <si>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</si>
  <si>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</si>
  <si>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</si>
  <si>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</si>
  <si>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</si>
  <si>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</si>
  <si>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</si>
  <si>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</si>
  <si>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</si>
  <si>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</si>
  <si>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</si>
  <si>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</si>
  <si>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</si>
  <si>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</si>
  <si>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</si>
  <si>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</si>
  <si>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</si>
  <si>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</si>
  <si>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</si>
  <si>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</si>
  <si>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</si>
  <si>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</si>
  <si>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</si>
  <si>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</si>
  <si>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</si>
  <si>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</si>
  <si>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</si>
  <si>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</si>
  <si>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</si>
  <si>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</si>
  <si>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</si>
  <si>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</si>
  <si>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</si>
  <si>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</si>
  <si>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</si>
  <si>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</si>
  <si>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</si>
  <si>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</si>
  <si>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</si>
  <si>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</si>
  <si>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</si>
  <si>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</si>
  <si>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</si>
  <si>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</si>
  <si>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</si>
  <si>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</si>
  <si>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</si>
  <si>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</si>
  <si>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</si>
  <si>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</si>
  <si>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</si>
  <si>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</si>
  <si>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</si>
  <si>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</si>
  <si>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</si>
  <si>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</si>
  <si>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</si>
  <si>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</si>
  <si>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</si>
  <si>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</si>
  <si>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</si>
  <si>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</si>
  <si>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</si>
  <si>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</si>
  <si>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</si>
  <si>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</si>
  <si>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</si>
  <si>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</si>
  <si>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</si>
  <si>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</si>
  <si>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</si>
  <si>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</si>
  <si>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</si>
  <si>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</si>
  <si>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</si>
  <si>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</si>
  <si>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</si>
  <si>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</si>
  <si>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</si>
  <si>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</si>
  <si>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</si>
  <si>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</si>
  <si>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</si>
  <si>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</si>
  <si>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</si>
  <si>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</si>
  <si>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</si>
  <si>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</si>
  <si>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</si>
  <si>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</si>
  <si>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</si>
  <si>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</si>
  <si>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</si>
  <si>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</si>
  <si>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</si>
  <si>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</si>
  <si>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</si>
  <si>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</si>
  <si>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</si>
  <si>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</si>
  <si>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</si>
  <si>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</si>
  <si>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</si>
  <si>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</si>
  <si>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</si>
  <si>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</si>
  <si>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</si>
  <si>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</si>
  <si>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</si>
  <si>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</si>
  <si>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</si>
  <si>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</si>
  <si>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</si>
  <si>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</si>
  <si>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</si>
  <si>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</si>
  <si>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</si>
  <si>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</si>
  <si>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</si>
  <si>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</si>
  <si>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</si>
  <si>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</si>
  <si>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</si>
  <si>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</si>
  <si>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</si>
  <si>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</si>
  <si>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</si>
  <si>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</si>
  <si>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</si>
  <si>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</si>
  <si>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</si>
  <si>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</si>
  <si>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</si>
  <si>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</si>
  <si>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</si>
  <si>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</si>
  <si>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</si>
  <si>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</si>
  <si>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</si>
  <si>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</si>
  <si>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</si>
  <si>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</si>
  <si>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</si>
  <si>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</si>
  <si>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</si>
  <si>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</si>
  <si>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</si>
  <si>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</si>
  <si>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</si>
  <si>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</si>
  <si>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</si>
  <si>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</si>
  <si>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</si>
  <si>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</si>
  <si>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</si>
  <si>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</si>
  <si>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</si>
  <si>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</si>
  <si>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</si>
  <si>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</si>
  <si>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</si>
  <si>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</si>
  <si>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</si>
  <si>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</si>
  <si>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</si>
  <si>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</si>
  <si>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</si>
  <si>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</si>
  <si>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</si>
  <si>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</si>
  <si>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</si>
  <si>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</si>
  <si>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</si>
  <si>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</si>
  <si>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</si>
  <si>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</si>
  <si>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</si>
  <si>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</si>
  <si>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</si>
  <si>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</si>
  <si>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</si>
  <si>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</si>
  <si>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</si>
  <si>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</si>
  <si>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</si>
  <si>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</si>
  <si>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</si>
  <si>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</si>
  <si>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</si>
  <si>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</si>
  <si>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</si>
  <si>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</si>
  <si>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</si>
  <si>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</si>
  <si>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</si>
  <si>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</si>
  <si>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</si>
  <si>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</si>
  <si>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</si>
  <si>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</si>
  <si>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</si>
  <si>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</si>
  <si>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</si>
  <si>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</si>
  <si>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</si>
  <si>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</si>
  <si>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</si>
  <si>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</si>
  <si>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</si>
  <si>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</si>
  <si>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</si>
  <si>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</si>
  <si>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</si>
  <si>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</si>
  <si>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</si>
  <si>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</si>
  <si>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</si>
  <si>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</si>
  <si>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</si>
  <si>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</si>
  <si>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</si>
  <si>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</si>
  <si>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</si>
  <si>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</si>
  <si>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</si>
  <si>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</si>
  <si>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</si>
  <si>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</si>
  <si>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</si>
  <si>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</si>
  <si>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</si>
  <si>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</si>
  <si>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</si>
  <si>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</si>
  <si>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</si>
  <si>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</si>
  <si>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</si>
  <si>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</si>
  <si>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</si>
  <si>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</si>
  <si>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</si>
  <si>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</si>
  <si>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</si>
  <si>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</si>
  <si>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</si>
  <si>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</si>
  <si>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</si>
  <si>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</si>
  <si>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</si>
  <si>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</si>
  <si>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</si>
  <si>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</si>
  <si>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</si>
  <si>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</si>
  <si>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</si>
  <si>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</si>
  <si>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</si>
  <si>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</si>
  <si>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</si>
  <si>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</si>
  <si>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</si>
  <si>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</si>
  <si>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</si>
  <si>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</si>
  <si>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</si>
  <si>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</si>
  <si>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</si>
  <si>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</si>
  <si>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</si>
  <si>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</si>
  <si>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</si>
  <si>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</si>
  <si>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</si>
  <si>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</si>
  <si>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</si>
  <si>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</si>
  <si>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</si>
  <si>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</si>
  <si>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</si>
  <si>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</si>
  <si>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</si>
  <si>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</si>
  <si>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</si>
  <si>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</si>
  <si>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</si>
  <si>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</si>
  <si>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</si>
  <si>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</si>
  <si>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</si>
  <si>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</si>
  <si>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</si>
  <si>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</si>
  <si>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</si>
  <si>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</si>
  <si>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</si>
  <si>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</si>
  <si>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</si>
  <si>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</si>
  <si>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</si>
  <si>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</si>
  <si>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</si>
  <si>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</si>
  <si>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</si>
  <si>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</si>
  <si>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</si>
  <si>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</si>
  <si>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</si>
  <si>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</si>
  <si>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</si>
  <si>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</si>
  <si>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</si>
  <si>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</si>
  <si>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</si>
  <si>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</si>
  <si>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</si>
  <si>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</si>
  <si>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</si>
  <si>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</si>
  <si>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</si>
  <si>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</si>
  <si>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</si>
  <si>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</si>
  <si>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</si>
  <si>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</si>
  <si>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</si>
  <si>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</si>
  <si>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</si>
  <si>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</si>
  <si>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</si>
  <si>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</si>
  <si>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</si>
  <si>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</si>
  <si>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</si>
  <si>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</si>
  <si>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</si>
  <si>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</si>
  <si>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</si>
  <si>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</si>
  <si>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</si>
  <si>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</si>
  <si>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</si>
  <si>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</si>
  <si>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</si>
  <si>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</si>
  <si>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</si>
  <si>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</si>
  <si>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</si>
  <si>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</si>
  <si>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</si>
  <si>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</si>
  <si>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</si>
  <si>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</si>
  <si>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</si>
  <si>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</si>
  <si>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</si>
  <si>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</si>
  <si>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</si>
  <si>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</si>
  <si>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</si>
  <si>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</si>
  <si>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</si>
  <si>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</si>
  <si>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</si>
  <si>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</si>
  <si>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</si>
  <si>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</si>
  <si>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</si>
  <si>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</si>
  <si>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</si>
  <si>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</si>
  <si>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</si>
  <si>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</si>
  <si>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</si>
  <si>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</si>
  <si>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</si>
  <si>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</si>
  <si>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</si>
  <si>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</si>
  <si>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</si>
  <si>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</si>
  <si>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</si>
  <si>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</si>
  <si>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</si>
  <si>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</si>
  <si>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</si>
  <si>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</si>
  <si>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</si>
  <si>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</si>
  <si>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</si>
  <si>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</si>
  <si>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</si>
  <si>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</si>
  <si>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</si>
  <si>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</si>
  <si>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</si>
  <si>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</si>
  <si>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</si>
  <si>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</si>
  <si>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</si>
  <si>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</si>
  <si>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</si>
  <si>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</si>
  <si>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</si>
  <si>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</si>
  <si>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</si>
  <si>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</si>
  <si>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</si>
  <si>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</si>
  <si>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</si>
  <si>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</si>
  <si>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</si>
  <si>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</si>
  <si>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</si>
  <si>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</si>
  <si>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</si>
  <si>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</si>
  <si>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</si>
  <si>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</si>
  <si>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</si>
  <si>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</si>
  <si>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</si>
  <si>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</si>
  <si>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</si>
  <si>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</si>
  <si>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</si>
  <si>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</si>
  <si>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</si>
  <si>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</si>
  <si>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</si>
  <si>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</si>
  <si>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</si>
  <si>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</si>
  <si>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</si>
  <si>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</si>
  <si>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</si>
  <si>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</si>
  <si>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</si>
  <si>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</si>
  <si>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</si>
  <si>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</si>
  <si>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</si>
  <si>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</si>
  <si>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</si>
  <si>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</si>
  <si>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</si>
  <si>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</si>
  <si>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</si>
  <si>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</si>
  <si>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</si>
  <si>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</si>
  <si>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</si>
  <si>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</si>
  <si>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</si>
  <si>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</si>
  <si>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</si>
  <si>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</si>
  <si>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</si>
  <si>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</si>
  <si>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</si>
  <si>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</si>
  <si>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</si>
  <si>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</si>
  <si>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</si>
  <si>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</si>
  <si>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</si>
  <si>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</si>
  <si>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</si>
  <si>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</si>
  <si>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</si>
  <si>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</si>
  <si>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</si>
  <si>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</si>
  <si>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</si>
  <si>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</si>
  <si>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</si>
  <si>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</si>
  <si>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</si>
  <si>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</si>
  <si>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</si>
  <si>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</si>
  <si>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</si>
  <si>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</si>
  <si>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</si>
  <si>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</si>
  <si>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</si>
  <si>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</si>
  <si>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</si>
  <si>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</si>
  <si>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</si>
  <si>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</si>
  <si>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</si>
  <si>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</si>
  <si>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</si>
  <si>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</si>
  <si>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</si>
  <si>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</si>
  <si>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</si>
  <si>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</si>
  <si>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</si>
  <si>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</si>
  <si>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</si>
  <si>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</si>
  <si>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</si>
  <si>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</si>
  <si>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</si>
  <si>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</si>
  <si>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</si>
  <si>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</si>
  <si>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</si>
  <si>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</si>
  <si>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</si>
  <si>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</si>
  <si>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</si>
  <si>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</si>
  <si>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</si>
  <si>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</si>
  <si>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</si>
  <si>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</si>
  <si>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</si>
  <si>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</si>
  <si>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</si>
  <si>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</si>
  <si>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</si>
  <si>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</si>
  <si>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</si>
  <si>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</si>
  <si>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</si>
  <si>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</si>
  <si>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</si>
  <si>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</si>
  <si>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</si>
  <si>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</si>
  <si>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</si>
  <si>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</si>
  <si>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</si>
  <si>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</si>
  <si>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</si>
  <si>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</si>
  <si>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</si>
  <si>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</si>
  <si>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</si>
  <si>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</si>
  <si>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</si>
  <si>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</si>
  <si>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</si>
  <si>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</si>
  <si>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</si>
  <si>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</si>
  <si>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</si>
  <si>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</si>
  <si>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</si>
  <si>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</si>
  <si>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</si>
  <si>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</si>
  <si>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</si>
  <si>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</si>
  <si>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</si>
  <si>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</si>
  <si>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</si>
  <si>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</si>
  <si>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</si>
  <si>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</si>
  <si>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</si>
  <si>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</si>
  <si>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</si>
  <si>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</si>
  <si>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</si>
  <si>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</si>
  <si>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</si>
  <si>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</si>
  <si>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</si>
  <si>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</si>
  <si>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</si>
  <si>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</si>
  <si>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</si>
  <si>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</si>
  <si>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</si>
  <si>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</si>
  <si>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</si>
  <si>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</si>
  <si>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</si>
  <si>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</si>
  <si>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</si>
  <si>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</si>
  <si>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</si>
  <si>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</si>
  <si>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</si>
  <si>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</si>
  <si>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</si>
  <si>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</si>
  <si>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</si>
  <si>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</si>
  <si>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</si>
  <si>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</si>
  <si>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</si>
  <si>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</si>
  <si>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</si>
  <si>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</si>
  <si>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</si>
  <si>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</si>
  <si>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</si>
  <si>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</si>
  <si>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</si>
  <si>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</si>
  <si>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</si>
  <si>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</si>
  <si>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</si>
  <si>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</si>
  <si>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</si>
  <si>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</si>
  <si>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</si>
  <si>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</si>
  <si>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</si>
  <si>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</si>
  <si>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</si>
  <si>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</si>
  <si>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</si>
  <si>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</si>
  <si>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</si>
  <si>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</si>
  <si>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</si>
  <si>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</si>
  <si>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</si>
  <si>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</si>
  <si>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</si>
  <si>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</si>
  <si>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</si>
  <si>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</si>
  <si>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</si>
  <si>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</si>
  <si>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</si>
  <si>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</si>
  <si>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</si>
  <si>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</si>
  <si>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</si>
  <si>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</si>
  <si>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</si>
  <si>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</si>
  <si>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</si>
  <si>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</si>
  <si>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</si>
  <si>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</si>
  <si>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</si>
  <si>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</si>
  <si>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</si>
  <si>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</si>
  <si>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</si>
  <si>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</si>
  <si>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</si>
  <si>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</si>
  <si>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</si>
  <si>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</si>
  <si>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</si>
  <si>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</si>
  <si>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</si>
  <si>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</si>
  <si>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</si>
  <si>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</si>
  <si>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</si>
  <si>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</si>
  <si>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</si>
  <si>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</si>
  <si>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</si>
  <si>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</si>
  <si>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</si>
  <si>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</si>
  <si>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</si>
  <si>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</si>
  <si>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</si>
  <si>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</si>
  <si>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</si>
  <si>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</si>
  <si>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</si>
  <si>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</si>
  <si>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</si>
  <si>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</si>
  <si>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</si>
  <si>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</si>
  <si>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</si>
  <si>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</si>
  <si>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</si>
  <si>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</si>
  <si>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</si>
  <si>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</si>
  <si>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</si>
  <si>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</si>
  <si>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</si>
  <si>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</si>
  <si>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</si>
  <si>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</si>
  <si>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</si>
  <si>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</si>
  <si>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</si>
  <si>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</si>
  <si>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</si>
  <si>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</si>
  <si>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</si>
  <si>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</si>
  <si>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</si>
  <si>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</si>
  <si>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</si>
  <si>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</si>
  <si>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</si>
  <si>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</si>
  <si>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</si>
  <si>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</si>
  <si>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</si>
  <si>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</si>
  <si>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</si>
  <si>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</si>
  <si>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</si>
  <si>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</si>
  <si>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</si>
  <si>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</si>
  <si>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</si>
  <si>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</si>
  <si>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</si>
  <si>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</si>
  <si>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</si>
  <si>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</si>
  <si>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</si>
  <si>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</si>
  <si>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</si>
  <si>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</si>
  <si>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</si>
  <si>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</si>
  <si>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</si>
  <si>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</si>
  <si>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</si>
  <si>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</si>
  <si>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</si>
  <si>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</si>
  <si>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</si>
  <si>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</si>
  <si>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</si>
  <si>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</si>
  <si>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</si>
  <si>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</si>
  <si>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</si>
  <si>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</si>
  <si>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</si>
  <si>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</si>
  <si>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</si>
  <si>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</si>
  <si>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</si>
  <si>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</si>
  <si>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</si>
  <si>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</si>
  <si>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</si>
  <si>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</si>
  <si>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</si>
  <si>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</si>
  <si>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</si>
  <si>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</si>
  <si>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</si>
  <si>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</si>
  <si>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</si>
  <si>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</si>
  <si>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</si>
  <si>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</si>
  <si>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</si>
  <si>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</si>
  <si>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</si>
  <si>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</si>
  <si>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</si>
  <si>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</si>
  <si>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</si>
  <si>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</si>
  <si>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</si>
  <si>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</si>
  <si>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</si>
  <si>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</si>
  <si>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</si>
  <si>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</si>
  <si>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</si>
  <si>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</si>
  <si>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</si>
  <si>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</si>
  <si>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</si>
  <si>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</si>
  <si>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</si>
  <si>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</si>
  <si>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</si>
  <si>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</si>
  <si>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</si>
  <si>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</si>
  <si>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</si>
  <si>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</si>
  <si>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</si>
  <si>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</si>
  <si>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</si>
  <si>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</si>
  <si>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</si>
  <si>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</si>
  <si>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</si>
  <si>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</si>
  <si>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</si>
  <si>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</si>
  <si>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</si>
  <si>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</si>
  <si>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</si>
  <si>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</si>
  <si>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</si>
  <si>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</si>
  <si>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</si>
  <si>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</si>
  <si>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</si>
  <si>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</si>
  <si>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</si>
  <si>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</si>
  <si>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</si>
  <si>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</si>
  <si>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</si>
  <si>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</si>
  <si>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</si>
  <si>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</si>
  <si>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</si>
  <si>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</si>
  <si>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</si>
  <si>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</si>
  <si>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</si>
  <si>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</si>
  <si>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</si>
  <si>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</si>
  <si>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</si>
  <si>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</si>
  <si>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</si>
  <si>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</si>
  <si>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</si>
  <si>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</si>
  <si>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</si>
  <si>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</si>
  <si>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</si>
  <si>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</si>
  <si>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</si>
  <si>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</si>
  <si>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</si>
  <si>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</si>
  <si>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</si>
  <si>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</si>
  <si>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</si>
  <si>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</si>
  <si>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</si>
  <si>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</si>
  <si>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</si>
  <si>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</si>
  <si>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</si>
  <si>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</si>
  <si>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</si>
  <si>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</si>
  <si>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</si>
  <si>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</si>
  <si>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</si>
  <si>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</si>
  <si>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</si>
  <si>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</si>
  <si>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</si>
  <si>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</si>
  <si>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</si>
  <si>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</si>
  <si>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</si>
  <si>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</si>
  <si>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</si>
  <si>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</si>
  <si>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</si>
  <si>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</si>
  <si>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</si>
  <si>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</si>
  <si>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</si>
  <si>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</si>
  <si>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</si>
  <si>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</si>
  <si>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</si>
  <si>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</si>
  <si>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</si>
  <si>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</si>
  <si>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</si>
  <si>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</si>
  <si>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</si>
  <si>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</si>
  <si>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</si>
  <si>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</si>
  <si>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</si>
  <si>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</si>
  <si>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</si>
  <si>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</si>
  <si>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</si>
  <si>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</si>
  <si>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</si>
  <si>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</si>
  <si>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</si>
  <si>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</si>
  <si>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</si>
  <si>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</si>
  <si>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</si>
  <si>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</si>
  <si>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</si>
  <si>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</si>
  <si>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</si>
  <si>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</si>
  <si>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</si>
  <si>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</si>
  <si>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</si>
  <si>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</si>
  <si>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</si>
  <si>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</si>
  <si>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</si>
  <si>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</si>
  <si>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</si>
  <si>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</si>
  <si>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</si>
  <si>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</si>
  <si>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</si>
  <si>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</si>
  <si>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</si>
  <si>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</si>
  <si>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</si>
  <si>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</si>
  <si>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</si>
  <si>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</si>
  <si>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</si>
  <si>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</si>
  <si>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</si>
  <si>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</si>
  <si>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</si>
  <si>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</si>
  <si>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</si>
  <si>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</si>
  <si>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</si>
  <si>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</si>
  <si>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</si>
  <si>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</si>
  <si>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</si>
  <si>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</si>
  <si>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</si>
  <si>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</si>
  <si>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</si>
  <si>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</si>
  <si>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</si>
  <si>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</si>
  <si>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</si>
  <si>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</si>
  <si>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</si>
  <si>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</si>
  <si>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</si>
  <si>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</si>
  <si>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</si>
  <si>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</si>
  <si>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</si>
  <si>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</si>
  <si>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</si>
  <si>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</si>
  <si>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</si>
  <si>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</si>
  <si>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</si>
  <si>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</si>
  <si>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</si>
  <si>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</si>
  <si>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</si>
  <si>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</si>
  <si>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</si>
  <si>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</si>
  <si>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</si>
  <si>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</si>
  <si>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</si>
  <si>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</si>
  <si>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</si>
  <si>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</si>
  <si>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</si>
  <si>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</si>
  <si>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</si>
  <si>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</si>
  <si>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</si>
  <si>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</si>
  <si>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</si>
  <si>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</si>
  <si>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</si>
  <si>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</si>
  <si>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</si>
  <si>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</si>
  <si>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</si>
  <si>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</si>
  <si>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</si>
  <si>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</si>
  <si>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</si>
  <si>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</si>
  <si>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</si>
  <si>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</si>
  <si>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</si>
  <si>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</si>
  <si>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</si>
  <si>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</si>
  <si>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</si>
  <si>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</si>
  <si>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</si>
  <si>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</si>
  <si>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</si>
  <si>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</si>
  <si>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</si>
  <si>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</si>
  <si>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</si>
  <si>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</si>
  <si>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</si>
  <si>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</si>
  <si>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</si>
  <si>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</si>
  <si>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</si>
  <si>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</si>
  <si>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</si>
  <si>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</si>
  <si>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</si>
  <si>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</si>
  <si>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</si>
  <si>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</si>
  <si>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</si>
  <si>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</si>
  <si>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</si>
  <si>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</si>
  <si>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</si>
  <si>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</si>
  <si>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</si>
  <si>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</si>
  <si>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</si>
  <si>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</si>
  <si>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</si>
  <si>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</si>
  <si>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</si>
  <si>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</si>
  <si>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</si>
  <si>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</si>
  <si>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</si>
  <si>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</si>
  <si>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</si>
  <si>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</si>
  <si>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</si>
  <si>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</si>
  <si>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</si>
  <si>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</si>
  <si>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</si>
  <si>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</si>
  <si>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</si>
  <si>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</si>
  <si>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</si>
  <si>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</si>
  <si>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</si>
  <si>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</si>
  <si>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</si>
  <si>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</si>
  <si>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</si>
  <si>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</si>
  <si>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</si>
  <si>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</si>
  <si>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</si>
  <si>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</si>
  <si>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</si>
  <si>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</si>
  <si>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</si>
  <si>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</si>
  <si>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</si>
  <si>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</si>
  <si>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</si>
  <si>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</si>
  <si>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</si>
  <si>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</si>
  <si>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</si>
  <si>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</si>
  <si>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</si>
  <si>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</si>
  <si>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</si>
  <si>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</si>
  <si>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</si>
  <si>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</si>
  <si>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</si>
  <si>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</si>
  <si>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</si>
  <si>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</si>
  <si>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</si>
  <si>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</si>
  <si>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</si>
  <si>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</si>
  <si>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</si>
  <si>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</si>
  <si>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</si>
  <si>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</si>
  <si>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</si>
  <si>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</si>
  <si>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</si>
  <si>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</si>
  <si>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</si>
  <si>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</si>
  <si>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</si>
  <si>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</si>
  <si>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</si>
  <si>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</si>
  <si>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</si>
  <si>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</si>
  <si>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</si>
  <si>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</si>
  <si>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</si>
  <si>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</si>
  <si>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</si>
  <si>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</si>
  <si>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</si>
  <si>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</si>
  <si>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</si>
  <si>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</si>
  <si>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</si>
  <si>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</si>
  <si>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</si>
  <si>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</si>
  <si>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</si>
  <si>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</si>
  <si>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</si>
  <si>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</si>
  <si>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</si>
  <si>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</si>
  <si>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</si>
  <si>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</si>
  <si>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</si>
  <si>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</si>
  <si>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</si>
  <si>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</si>
  <si>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</si>
  <si>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</si>
  <si>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</si>
  <si>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</si>
  <si>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</si>
  <si>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</si>
  <si>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</si>
  <si>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</si>
  <si>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</si>
  <si>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</si>
  <si>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</si>
  <si>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</si>
  <si>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</si>
  <si>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</si>
  <si>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</si>
  <si>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</si>
  <si>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</si>
  <si>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</si>
  <si>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</si>
  <si>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</si>
  <si>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</si>
  <si>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</si>
  <si>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</si>
  <si>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</si>
  <si>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</si>
  <si>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</si>
  <si>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</si>
  <si>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</si>
  <si>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</si>
  <si>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</si>
  <si>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</si>
  <si>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</si>
  <si>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</si>
  <si>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</si>
  <si>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</si>
  <si>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</si>
  <si>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</si>
  <si>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</si>
  <si>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</si>
  <si>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</si>
  <si>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</si>
  <si>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</si>
  <si>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</si>
  <si>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</si>
  <si>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</si>
  <si>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</si>
  <si>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</si>
  <si>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</si>
  <si>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</si>
  <si>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</si>
  <si>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</si>
  <si>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</si>
  <si>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</si>
  <si>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</si>
  <si>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</si>
  <si>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</si>
  <si>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</si>
  <si>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</si>
  <si>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</si>
  <si>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</si>
  <si>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</si>
  <si>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</si>
  <si>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</si>
  <si>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</si>
  <si>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</si>
  <si>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</si>
  <si>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</si>
  <si>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</si>
  <si>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</si>
  <si>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</si>
  <si>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</si>
  <si>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</si>
  <si>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</si>
  <si>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</si>
  <si>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</si>
  <si>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</si>
  <si>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</si>
  <si>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</si>
  <si>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</si>
  <si>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</si>
  <si>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</si>
  <si>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</si>
  <si>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</si>
  <si>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</si>
  <si>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</si>
  <si>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</si>
  <si>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</si>
  <si>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</si>
  <si>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</si>
  <si>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</si>
  <si>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</si>
  <si>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</si>
  <si>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</si>
  <si>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</si>
  <si>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</si>
  <si>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</si>
  <si>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</si>
  <si>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</si>
  <si>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</si>
  <si>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</si>
  <si>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</si>
  <si>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</si>
  <si>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</si>
  <si>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</si>
  <si>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</si>
  <si>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</si>
  <si>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</si>
  <si>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</si>
  <si>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</si>
  <si>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</si>
  <si>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</si>
  <si>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</si>
  <si>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</si>
  <si>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</si>
  <si>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</si>
  <si>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</si>
  <si>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</si>
  <si>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</si>
  <si>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</si>
  <si>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</si>
  <si>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</si>
  <si>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</si>
  <si>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</si>
  <si>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</si>
  <si>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</si>
  <si>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</si>
  <si>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</si>
  <si>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</si>
  <si>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</si>
  <si>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</si>
  <si>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</si>
  <si>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</si>
  <si>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</si>
  <si>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</si>
  <si>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</si>
  <si>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</si>
  <si>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</si>
  <si>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</si>
  <si>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</si>
  <si>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</si>
  <si>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</si>
  <si>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</si>
  <si>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</si>
  <si>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</si>
  <si>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</si>
  <si>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</si>
  <si>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</si>
  <si>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</si>
  <si>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</si>
  <si>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</si>
  <si>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</si>
  <si>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</si>
  <si>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</si>
  <si>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</si>
  <si>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</si>
  <si>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</si>
  <si>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</si>
  <si>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</si>
  <si>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</si>
  <si>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</si>
  <si>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</si>
  <si>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</si>
  <si>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</si>
  <si>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</si>
  <si>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</si>
  <si>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</si>
  <si>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</si>
  <si>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</si>
  <si>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</si>
  <si>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</si>
  <si>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</si>
  <si>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</si>
  <si>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</si>
  <si>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</si>
  <si>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</si>
  <si>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</si>
  <si>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</si>
  <si>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</si>
  <si>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</si>
  <si>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</si>
  <si>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</si>
  <si>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</si>
  <si>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</si>
  <si>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</si>
  <si>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</si>
  <si>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</si>
  <si>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</si>
  <si>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</si>
  <si>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</si>
  <si>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</si>
  <si>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</si>
  <si>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</si>
  <si>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</si>
  <si>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</si>
  <si>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</si>
  <si>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</si>
  <si>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</si>
  <si>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</si>
  <si>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</si>
  <si>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</si>
  <si>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</si>
  <si>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</si>
  <si>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</si>
  <si>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</si>
  <si>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</si>
  <si>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</si>
  <si>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</si>
  <si>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</si>
  <si>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</si>
  <si>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</si>
  <si>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</si>
  <si>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</si>
  <si>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</si>
  <si>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</si>
  <si>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</si>
  <si>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</si>
  <si>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</si>
  <si>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</si>
  <si>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</si>
  <si>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</si>
  <si>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</si>
  <si>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</si>
  <si>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</si>
  <si>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</si>
  <si>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</si>
  <si>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</si>
  <si>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</si>
  <si>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</si>
  <si>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</si>
  <si>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</si>
  <si>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</si>
  <si>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</si>
  <si>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</si>
  <si>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</si>
  <si>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</si>
  <si>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</si>
  <si>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</si>
  <si>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</si>
  <si>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</si>
  <si>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</si>
  <si>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</si>
  <si>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</si>
  <si>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</si>
  <si>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</si>
  <si>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</si>
  <si>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</si>
  <si>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</si>
  <si>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</si>
  <si>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</si>
  <si>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</si>
  <si>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</si>
  <si>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</si>
  <si>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</si>
  <si>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</si>
  <si>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</si>
  <si>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</si>
  <si>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</si>
  <si>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</si>
  <si>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</si>
  <si>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</si>
  <si>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</si>
  <si>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</si>
  <si>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</si>
  <si>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</si>
  <si>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</si>
  <si>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</si>
  <si>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</si>
  <si>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</si>
  <si>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</si>
  <si>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</si>
  <si>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</si>
  <si>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</si>
  <si>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</si>
  <si>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</si>
  <si>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</si>
  <si>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</si>
  <si>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</si>
  <si>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</si>
  <si>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</si>
  <si>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</si>
  <si>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</si>
  <si>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</si>
  <si>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</si>
  <si>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</si>
  <si>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</si>
  <si>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</si>
  <si>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</si>
  <si>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</si>
  <si>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</si>
  <si>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</si>
  <si>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</si>
  <si>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</si>
  <si>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</si>
  <si>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</si>
  <si>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</si>
  <si>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</si>
  <si>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</si>
  <si>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</si>
  <si>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</si>
  <si>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</si>
  <si>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</si>
  <si>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</si>
  <si>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</si>
  <si>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</si>
  <si>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</si>
  <si>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</si>
  <si>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</si>
  <si>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</si>
  <si>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</si>
  <si>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</si>
  <si>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</si>
  <si>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</si>
  <si>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</si>
  <si>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</si>
  <si>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</si>
  <si>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</si>
  <si>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</si>
  <si>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</si>
  <si>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</si>
  <si>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</si>
  <si>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</si>
  <si>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</si>
  <si>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</si>
  <si>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</si>
  <si>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</si>
  <si>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</si>
  <si>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</si>
  <si>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</si>
  <si>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</si>
  <si>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</si>
  <si>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</si>
  <si>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</si>
  <si>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</si>
  <si>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</si>
  <si>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</si>
  <si>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</si>
  <si>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</si>
  <si>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</si>
  <si>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</si>
  <si>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</si>
  <si>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</si>
  <si>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</si>
  <si>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</si>
  <si>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</si>
  <si>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</si>
  <si>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</si>
  <si>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</si>
  <si>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</si>
  <si>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</si>
  <si>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</si>
  <si>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</si>
  <si>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</si>
  <si>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</si>
  <si>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</si>
  <si>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</si>
  <si>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</si>
  <si>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</si>
  <si>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</si>
  <si>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</si>
  <si>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</si>
  <si>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</si>
  <si>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</si>
  <si>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</si>
  <si>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</si>
  <si>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</si>
  <si>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</si>
  <si>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</si>
  <si>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</si>
  <si>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</si>
  <si>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</si>
  <si>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</si>
  <si>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</si>
  <si>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</si>
  <si>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</si>
  <si>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</si>
  <si>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</si>
  <si>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</si>
  <si>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</si>
  <si>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</si>
  <si>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</si>
  <si>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</si>
  <si>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</si>
  <si>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</si>
  <si>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</si>
  <si>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</si>
  <si>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</si>
  <si>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</si>
  <si>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</si>
  <si>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</si>
  <si>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</si>
  <si>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</si>
  <si>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</si>
  <si>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</si>
  <si>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</si>
  <si>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</si>
  <si>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</si>
  <si>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</si>
  <si>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</si>
  <si>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</si>
  <si>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</si>
  <si>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</si>
  <si>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</si>
  <si>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</si>
  <si>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</si>
  <si>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</si>
  <si>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</si>
  <si>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</si>
  <si>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</si>
  <si>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</si>
  <si>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</si>
  <si>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</si>
  <si>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</si>
  <si>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</si>
  <si>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</si>
  <si>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</si>
  <si>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</si>
  <si>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</si>
  <si>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</si>
  <si>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</si>
  <si>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</si>
  <si>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</si>
  <si>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</si>
  <si>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</si>
  <si>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</si>
  <si>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</si>
  <si>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</si>
  <si>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</si>
  <si>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</si>
  <si>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</si>
  <si>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</si>
  <si>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</si>
  <si>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</si>
  <si>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</si>
  <si>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</si>
  <si>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</si>
  <si>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</si>
  <si>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</si>
  <si>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</si>
  <si>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</si>
  <si>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</si>
  <si>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</si>
  <si>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</si>
  <si>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</si>
  <si>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</si>
  <si>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</si>
  <si>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</si>
  <si>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</si>
  <si>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</si>
  <si>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</si>
  <si>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</si>
  <si>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</si>
  <si>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</si>
  <si>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</si>
  <si>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</si>
  <si>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</si>
  <si>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</si>
  <si>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</si>
  <si>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</si>
  <si>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</si>
  <si>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</si>
  <si>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</si>
  <si>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</si>
  <si>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</si>
  <si>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</si>
  <si>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</si>
  <si>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</si>
  <si>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</si>
  <si>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</si>
  <si>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</si>
  <si>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</si>
  <si>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</si>
  <si>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</si>
  <si>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</si>
  <si>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</si>
  <si>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</si>
  <si>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</si>
  <si>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</si>
  <si>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</si>
  <si>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</si>
  <si>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</si>
  <si>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</si>
  <si>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</si>
  <si>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</si>
  <si>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</si>
  <si>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</si>
  <si>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</si>
  <si>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</si>
  <si>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</si>
  <si>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</si>
  <si>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</si>
  <si>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</si>
  <si>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</si>
  <si>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</si>
  <si>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</si>
  <si>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</si>
  <si>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</si>
  <si>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</si>
  <si>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</si>
  <si>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</si>
  <si>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</si>
  <si>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</si>
  <si>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</si>
  <si>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</si>
  <si>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</si>
  <si>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</si>
  <si>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</si>
  <si>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</si>
  <si>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</si>
  <si>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</si>
  <si>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</si>
  <si>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</si>
  <si>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</si>
  <si>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</si>
  <si>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</si>
  <si>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</si>
  <si>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</si>
  <si>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</si>
  <si>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</si>
  <si>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</si>
  <si>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</si>
  <si>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</si>
  <si>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</si>
  <si>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</si>
  <si>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</si>
  <si>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</si>
  <si>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</si>
  <si>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</si>
  <si>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</si>
  <si>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</si>
  <si>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</si>
  <si>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</si>
  <si>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</si>
  <si>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</si>
  <si>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</si>
  <si>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</si>
  <si>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</si>
  <si>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</si>
  <si>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</si>
  <si>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</si>
  <si>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</si>
  <si>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</si>
  <si>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</si>
  <si>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</si>
  <si>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</si>
  <si>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</si>
  <si>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</si>
  <si>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</si>
  <si>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</si>
  <si>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</si>
  <si>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</si>
  <si>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</si>
  <si>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</si>
  <si>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</si>
  <si>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</si>
  <si>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</si>
  <si>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</si>
  <si>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</si>
  <si>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</si>
  <si>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</si>
  <si>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</si>
  <si>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</si>
  <si>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</si>
  <si>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</si>
  <si>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</si>
  <si>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</si>
  <si>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</si>
  <si>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</si>
  <si>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</si>
  <si>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</si>
  <si>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</si>
  <si>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</si>
  <si>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</si>
  <si>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</si>
  <si>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</si>
  <si>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</si>
  <si>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</si>
  <si>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</si>
  <si>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</si>
  <si>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</si>
  <si>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</si>
  <si>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</si>
  <si>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</si>
  <si>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</si>
  <si>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</si>
  <si>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</si>
  <si>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</si>
  <si>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</si>
  <si>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</si>
  <si>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</si>
  <si>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</si>
  <si>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</si>
  <si>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</si>
  <si>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</si>
  <si>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</si>
  <si>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</si>
  <si>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</si>
  <si>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</si>
  <si>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</si>
  <si>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</si>
  <si>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</si>
  <si>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</si>
  <si>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</si>
  <si>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</si>
  <si>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</si>
  <si>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</si>
  <si>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</si>
  <si>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</si>
  <si>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</si>
  <si>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</si>
  <si>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</si>
  <si>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</si>
  <si>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</si>
  <si>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</si>
  <si>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</si>
  <si>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</si>
  <si>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</si>
  <si>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</si>
  <si>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</si>
  <si>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</si>
  <si>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</si>
  <si>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</si>
  <si>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</si>
  <si>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</si>
  <si>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</si>
  <si>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</si>
  <si>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</si>
  <si>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</si>
  <si>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</si>
  <si>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</si>
  <si>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</si>
  <si>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</si>
  <si>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</si>
  <si>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</si>
  <si>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</si>
  <si>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</si>
  <si>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</si>
  <si>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</si>
  <si>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</si>
  <si>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</si>
  <si>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</si>
  <si>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</si>
  <si>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</si>
  <si>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</si>
  <si>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</si>
  <si>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</si>
  <si>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</si>
  <si>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</si>
  <si>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</si>
  <si>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</si>
  <si>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</si>
  <si>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</si>
  <si>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</si>
  <si>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</si>
  <si>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</si>
  <si>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</si>
  <si>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</si>
  <si>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</si>
  <si>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</si>
  <si>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</si>
  <si>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</si>
  <si>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</si>
  <si>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</si>
  <si>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</si>
  <si>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</si>
  <si>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</si>
  <si>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</si>
  <si>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</si>
  <si>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</si>
  <si>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</si>
  <si>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</si>
  <si>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</si>
  <si>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</si>
  <si>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</si>
  <si>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</si>
  <si>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</si>
  <si>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</si>
  <si>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</si>
  <si>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</si>
  <si>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</si>
  <si>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</si>
  <si>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</si>
  <si>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</si>
  <si>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</si>
  <si>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</si>
  <si>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</si>
  <si>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</si>
  <si>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</si>
  <si>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</si>
  <si>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</si>
  <si>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</si>
  <si>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</si>
  <si>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</si>
  <si>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</si>
  <si>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</si>
  <si>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</si>
  <si>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</si>
  <si>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</si>
  <si>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</si>
  <si>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</si>
  <si>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</si>
  <si>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</si>
  <si>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</si>
  <si>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</si>
  <si>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</si>
  <si>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</si>
  <si>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</si>
  <si>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</si>
  <si>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</si>
  <si>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</si>
  <si>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</si>
  <si>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</si>
  <si>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</si>
  <si>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</si>
  <si>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</si>
  <si>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</si>
  <si>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</si>
  <si>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</si>
  <si>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</si>
  <si>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</si>
  <si>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</si>
  <si>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</si>
  <si>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</si>
  <si>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</si>
  <si>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</si>
  <si>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</si>
  <si>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</si>
  <si>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</si>
  <si>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</si>
  <si>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</si>
  <si>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</si>
  <si>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</si>
  <si>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</si>
  <si>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</si>
  <si>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</si>
  <si>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</si>
  <si>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</si>
  <si>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</si>
  <si>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</si>
  <si>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</si>
  <si>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</si>
  <si>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</si>
  <si>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</si>
  <si>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</si>
  <si>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</si>
  <si>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</si>
  <si>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</si>
  <si>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</si>
  <si>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</si>
  <si>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</si>
  <si>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</si>
  <si>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</si>
  <si>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</si>
  <si>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</si>
  <si>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</si>
  <si>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</si>
  <si>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</si>
  <si>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</si>
  <si>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</si>
  <si>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</si>
  <si>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</si>
  <si>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</si>
  <si>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</si>
  <si>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</si>
  <si>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</si>
  <si>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</si>
  <si>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</si>
  <si>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</si>
  <si>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</si>
  <si>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</si>
  <si>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</si>
  <si>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</si>
  <si>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</si>
  <si>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</si>
  <si>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</si>
  <si>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</si>
  <si>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</si>
  <si>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</si>
  <si>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</si>
  <si>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</si>
  <si>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</si>
  <si>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</si>
  <si>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</si>
  <si>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</si>
  <si>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</si>
  <si>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</si>
  <si>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</si>
  <si>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</si>
  <si>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</si>
  <si>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</si>
  <si>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</si>
  <si>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</si>
  <si>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</si>
  <si>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</si>
  <si>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</si>
  <si>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</si>
  <si>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</si>
  <si>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</si>
  <si>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</si>
  <si>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</si>
  <si>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</si>
  <si>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</si>
  <si>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</si>
  <si>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</si>
  <si>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</si>
  <si>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</si>
  <si>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</si>
  <si>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</si>
  <si>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</si>
  <si>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</si>
  <si>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</si>
  <si>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</si>
  <si>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</si>
  <si>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</si>
  <si>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</si>
  <si>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</si>
  <si>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</si>
  <si>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</si>
  <si>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</si>
  <si>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</si>
  <si>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</si>
  <si>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</si>
  <si>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</si>
  <si>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</si>
  <si>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</si>
  <si>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</si>
  <si>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</si>
  <si>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</si>
  <si>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</si>
  <si>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</si>
  <si>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</si>
  <si>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</si>
  <si>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</si>
  <si>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</si>
  <si>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</si>
  <si>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</si>
  <si>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</si>
  <si>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</si>
  <si>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</si>
  <si>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</si>
  <si>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</si>
  <si>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</si>
  <si>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</si>
  <si>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</si>
  <si>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</si>
  <si>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</si>
  <si>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</si>
  <si>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</si>
  <si>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</si>
  <si>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</si>
  <si>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</si>
  <si>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</si>
  <si>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</si>
  <si>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</si>
  <si>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</si>
  <si>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</si>
  <si>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</si>
  <si>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</si>
  <si>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</si>
  <si>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</si>
  <si>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</si>
  <si>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</si>
  <si>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</si>
  <si>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</si>
  <si>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</si>
  <si>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</si>
  <si>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</si>
  <si>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</si>
  <si>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</si>
  <si>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</si>
  <si>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</si>
  <si>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</si>
  <si>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</si>
  <si>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</si>
  <si>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</si>
  <si>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</si>
  <si>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</si>
  <si>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</si>
  <si>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</si>
  <si>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</si>
  <si>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</si>
  <si>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</si>
  <si>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</si>
  <si>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</si>
  <si>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</si>
  <si>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</si>
  <si>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</si>
  <si>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</si>
  <si>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</si>
  <si>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</si>
  <si>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</si>
  <si>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</si>
  <si>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</si>
  <si>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</si>
  <si>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</si>
  <si>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</si>
  <si>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</si>
  <si>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</si>
  <si>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</si>
  <si>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</si>
  <si>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</si>
  <si>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</si>
  <si>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</si>
  <si>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</si>
  <si>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</si>
  <si>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</si>
  <si>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</si>
  <si>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</si>
  <si>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</si>
  <si>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</si>
  <si>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</si>
  <si>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</si>
  <si>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</si>
  <si>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</si>
  <si>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</si>
  <si>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</si>
  <si>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</si>
  <si>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</si>
  <si>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</si>
  <si>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</si>
  <si>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</si>
  <si>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</si>
  <si>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</si>
  <si>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</si>
  <si>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</si>
  <si>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</si>
  <si>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</si>
  <si>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</si>
  <si>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</si>
  <si>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</si>
  <si>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</si>
  <si>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</si>
  <si>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</si>
  <si>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</si>
  <si>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</si>
  <si>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</si>
  <si>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</si>
  <si>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</si>
  <si>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</si>
  <si>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</si>
  <si>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</si>
  <si>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</si>
  <si>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</si>
  <si>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</si>
  <si>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</si>
  <si>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</si>
  <si>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</si>
  <si>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</si>
  <si>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</si>
  <si>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</si>
  <si>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</si>
  <si>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</si>
  <si>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</si>
  <si>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</si>
  <si>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</si>
  <si>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</si>
  <si>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</si>
  <si>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</si>
  <si>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</si>
  <si>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</si>
  <si>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</si>
  <si>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</si>
  <si>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</si>
  <si>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</si>
  <si>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</si>
  <si>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</si>
  <si>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</si>
  <si>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</si>
  <si>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</si>
  <si>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</si>
  <si>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</si>
  <si>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</si>
  <si>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</si>
  <si>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</si>
  <si>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</si>
  <si>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</si>
  <si>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</si>
  <si>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</si>
  <si>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</si>
  <si>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</si>
  <si>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</si>
  <si>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</si>
  <si>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</si>
  <si>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</si>
  <si>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</si>
  <si>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</si>
  <si>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</si>
  <si>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</si>
  <si>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</si>
  <si>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</si>
  <si>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</si>
  <si>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</si>
  <si>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</si>
  <si>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</si>
  <si>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</si>
  <si>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</si>
  <si>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</si>
  <si>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</si>
  <si>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</si>
  <si>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</si>
  <si>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</si>
  <si>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</si>
  <si>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</si>
  <si>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</si>
  <si>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</si>
  <si>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</si>
  <si>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</si>
  <si>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</si>
  <si>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</si>
  <si>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</si>
  <si>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</si>
  <si>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</si>
  <si>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</si>
  <si>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</si>
  <si>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</si>
  <si>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</si>
  <si>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</si>
  <si>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</si>
  <si>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</si>
  <si>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</si>
  <si>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</si>
  <si>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</si>
  <si>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</si>
  <si>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</si>
  <si>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</si>
  <si>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</si>
  <si>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</si>
  <si>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</si>
  <si>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</si>
  <si>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</si>
  <si>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</si>
  <si>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</si>
  <si>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</si>
  <si>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</si>
  <si>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</si>
  <si>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</si>
  <si>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</si>
  <si>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</si>
  <si>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</si>
  <si>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</si>
  <si>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</si>
  <si>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</si>
  <si>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</si>
  <si>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</si>
  <si>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</si>
  <si>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</si>
  <si>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</si>
  <si>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</si>
  <si>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</si>
  <si>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</si>
  <si>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</si>
  <si>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</si>
  <si>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</si>
  <si>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</si>
  <si>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</si>
  <si>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</si>
  <si>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</si>
  <si>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</si>
  <si>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</si>
  <si>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</si>
  <si>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</si>
  <si>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</si>
  <si>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</si>
  <si>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</si>
  <si>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</si>
  <si>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</si>
  <si>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</si>
  <si>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</si>
  <si>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</si>
  <si>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</si>
  <si>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</si>
  <si>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</si>
  <si>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</si>
  <si>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</si>
  <si>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</si>
  <si>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</si>
  <si>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</si>
  <si>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</si>
  <si>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</si>
  <si>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</si>
  <si>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</si>
  <si>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</si>
  <si>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</si>
  <si>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</si>
  <si>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</si>
  <si>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</si>
  <si>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</si>
  <si>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</si>
  <si>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</si>
  <si>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</si>
  <si>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</si>
  <si>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</si>
  <si>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</si>
  <si>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</si>
  <si>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</si>
  <si>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</si>
  <si>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</si>
  <si>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</si>
  <si>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</si>
  <si>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</si>
  <si>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</si>
  <si>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</si>
  <si>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</si>
  <si>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</si>
  <si>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</si>
  <si>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</si>
  <si>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</si>
  <si>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</si>
  <si>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</si>
  <si>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</si>
  <si>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</si>
  <si>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</si>
  <si>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</si>
  <si>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</si>
  <si>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</si>
  <si>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</si>
  <si>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</si>
  <si>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</si>
  <si>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</si>
  <si>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</si>
  <si>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</si>
  <si>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</si>
  <si>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</si>
  <si>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</si>
  <si>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</si>
  <si>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</si>
  <si>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</si>
  <si>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</si>
  <si>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</si>
  <si>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</si>
  <si>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</si>
  <si>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</si>
  <si>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</si>
  <si>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</si>
  <si>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</si>
  <si>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</si>
  <si>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</si>
  <si>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</si>
  <si>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</si>
  <si>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</si>
  <si>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</si>
  <si>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</si>
  <si>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</si>
  <si>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</si>
  <si>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</si>
  <si>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</si>
  <si>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</si>
  <si>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</si>
  <si>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</si>
  <si>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</si>
  <si>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</si>
  <si>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</si>
  <si>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</si>
  <si>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</si>
  <si>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</si>
  <si>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</si>
  <si>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</si>
  <si>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</si>
  <si>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</si>
  <si>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</si>
  <si>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</si>
  <si>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</si>
  <si>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</si>
  <si>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</si>
  <si>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</si>
  <si>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</si>
  <si>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</si>
  <si>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</si>
  <si>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</si>
  <si>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</si>
  <si>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</si>
  <si>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</si>
  <si>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</si>
  <si>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</si>
  <si>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</si>
  <si>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</si>
  <si>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</si>
  <si>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</si>
  <si>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</si>
  <si>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</si>
  <si>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</si>
  <si>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</si>
  <si>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</si>
  <si>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</si>
  <si>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</si>
  <si>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</si>
  <si>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</si>
  <si>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</si>
  <si>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</si>
  <si>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</si>
  <si>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</si>
  <si>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</si>
  <si>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</si>
  <si>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</si>
  <si>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</si>
  <si>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</si>
  <si>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</si>
  <si>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</si>
  <si>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</si>
  <si>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</si>
  <si>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</si>
  <si>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</si>
  <si>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</si>
  <si>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</si>
  <si>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</si>
  <si>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</si>
  <si>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</si>
  <si>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</si>
  <si>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</si>
  <si>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</si>
  <si>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</si>
  <si>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</si>
  <si>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</si>
  <si>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</si>
  <si>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</si>
  <si>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</si>
  <si>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</si>
  <si>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</si>
  <si>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</si>
  <si>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</si>
  <si>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</si>
  <si>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</si>
  <si>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</si>
  <si>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</si>
  <si>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</si>
  <si>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</si>
  <si>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</si>
  <si>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</si>
  <si>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</si>
  <si>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</si>
  <si>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</si>
  <si>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</si>
  <si>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</si>
  <si>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</si>
  <si>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</si>
  <si>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</si>
  <si>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</si>
  <si>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</si>
  <si>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</si>
  <si>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</si>
  <si>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</si>
  <si>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</si>
  <si>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</si>
  <si>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</si>
  <si>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</si>
  <si>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</si>
  <si>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</si>
  <si>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</si>
  <si>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</si>
  <si>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</si>
  <si>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</si>
  <si>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</si>
  <si>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</si>
  <si>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</si>
  <si>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</si>
  <si>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</si>
  <si>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</si>
  <si>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</si>
  <si>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</si>
  <si>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</si>
  <si>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</si>
  <si>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</si>
  <si>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</si>
  <si>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</si>
  <si>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</si>
  <si>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</si>
  <si>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</si>
  <si>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</si>
  <si>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</si>
  <si>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</si>
  <si>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</si>
  <si>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</si>
  <si>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</si>
  <si>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</si>
  <si>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</si>
  <si>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</si>
  <si>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</si>
  <si>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</si>
  <si>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</si>
  <si>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</si>
  <si>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</si>
  <si>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</si>
  <si>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</si>
  <si>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</si>
  <si>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</si>
  <si>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</si>
  <si>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</si>
  <si>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</si>
  <si>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</si>
  <si>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</si>
  <si>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</si>
  <si>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</si>
  <si>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</si>
  <si>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</si>
  <si>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</si>
  <si>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</si>
  <si>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</si>
  <si>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</si>
  <si>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</si>
  <si>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</si>
  <si>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</si>
  <si>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</si>
  <si>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</si>
  <si>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</si>
  <si>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</si>
  <si>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</si>
  <si>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</si>
  <si>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</si>
  <si>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</si>
  <si>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</si>
  <si>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</si>
  <si>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</si>
  <si>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</si>
  <si>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</si>
  <si>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</si>
  <si>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</si>
  <si>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</si>
  <si>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</si>
  <si>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</si>
  <si>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</si>
  <si>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</si>
  <si>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</si>
  <si>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</si>
  <si>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</si>
  <si>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</si>
  <si>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</si>
  <si>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</si>
  <si>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</si>
  <si>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</si>
  <si>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</si>
  <si>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</si>
  <si>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</si>
  <si>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</si>
  <si>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</si>
  <si>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</si>
  <si>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</si>
  <si>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</si>
  <si>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</si>
  <si>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</si>
  <si>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</si>
  <si>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</si>
  <si>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</si>
  <si>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</si>
  <si>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</si>
  <si>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</si>
  <si>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</si>
  <si>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</si>
  <si>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</si>
  <si>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</si>
  <si>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</si>
  <si>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</si>
  <si>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</si>
  <si>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</si>
  <si>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</si>
  <si>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</si>
  <si>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</si>
  <si>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</si>
  <si>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</si>
  <si>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</si>
  <si>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</si>
  <si>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</si>
  <si>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</si>
  <si>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</si>
  <si>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</si>
  <si>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</si>
  <si>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</si>
  <si>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</si>
  <si>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</si>
  <si>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</si>
  <si>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</si>
  <si>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</si>
  <si>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</si>
  <si>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</si>
  <si>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</si>
  <si>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</si>
  <si>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</si>
  <si>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</si>
  <si>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</si>
  <si>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</si>
  <si>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</si>
  <si>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</si>
  <si>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</si>
  <si>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</si>
  <si>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</si>
  <si>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</si>
  <si>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</si>
  <si>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</si>
  <si>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</si>
  <si>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</si>
  <si>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</si>
  <si>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</si>
  <si>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</si>
  <si>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</si>
  <si>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</si>
  <si>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</si>
  <si>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</si>
  <si>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</si>
  <si>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</si>
  <si>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</si>
  <si>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</si>
  <si>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</si>
  <si>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</si>
  <si>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</si>
  <si>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</si>
  <si>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</si>
  <si>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</si>
  <si>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</si>
  <si>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</si>
  <si>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</si>
  <si>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</si>
  <si>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</si>
  <si>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</si>
  <si>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</si>
  <si>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</si>
  <si>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</si>
  <si>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</si>
  <si>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</si>
  <si>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</si>
  <si>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</si>
  <si>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</si>
  <si>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</si>
  <si>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</si>
  <si>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</si>
  <si>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</si>
  <si>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</si>
  <si>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</si>
  <si>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</si>
  <si>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</si>
  <si>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</si>
  <si>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</si>
  <si>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</si>
  <si>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</si>
  <si>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</si>
  <si>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</si>
  <si>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</si>
  <si>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</si>
  <si>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</si>
  <si>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</si>
  <si>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</si>
  <si>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</si>
  <si>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</si>
  <si>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</si>
  <si>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</si>
  <si>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</si>
  <si>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</si>
  <si>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</si>
  <si>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</si>
  <si>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</si>
  <si>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</si>
  <si>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</si>
  <si>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</si>
  <si>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</si>
  <si>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</si>
  <si>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</si>
  <si>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</si>
  <si>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</si>
  <si>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</si>
  <si>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</si>
  <si>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</si>
  <si>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</si>
  <si>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</si>
  <si>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</si>
  <si>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</si>
  <si>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</si>
  <si>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</si>
  <si>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</si>
  <si>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</si>
  <si>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</si>
  <si>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</si>
  <si>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</si>
  <si>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</si>
  <si>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</si>
  <si>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</si>
  <si>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</si>
  <si>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</si>
  <si>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</si>
  <si>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</si>
  <si>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</si>
  <si>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</si>
  <si>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</si>
  <si>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</si>
  <si>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</si>
  <si>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</si>
  <si>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</si>
  <si>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</si>
  <si>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</si>
  <si>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</si>
  <si>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</si>
  <si>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</si>
  <si>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</si>
  <si>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</si>
  <si>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</si>
  <si>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</si>
  <si>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</si>
  <si>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</si>
  <si>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</si>
  <si>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</si>
  <si>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</si>
  <si>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</si>
  <si>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</si>
  <si>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</si>
  <si>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</si>
  <si>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</si>
  <si>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</si>
  <si>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</si>
  <si>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</si>
  <si>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</si>
  <si>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</si>
  <si>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</si>
  <si>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</si>
  <si>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</si>
  <si>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</si>
  <si>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</si>
  <si>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</si>
  <si>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</si>
  <si>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</si>
  <si>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</si>
  <si>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</si>
  <si>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</si>
  <si>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</si>
  <si>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</si>
  <si>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</si>
  <si>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</si>
  <si>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</si>
  <si>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</si>
  <si>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</si>
  <si>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</si>
  <si>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</si>
  <si>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</si>
  <si>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</si>
  <si>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</si>
  <si>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</si>
  <si>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</si>
  <si>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</si>
  <si>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</si>
  <si>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</si>
  <si>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</si>
  <si>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</si>
  <si>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</si>
  <si>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</si>
  <si>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</si>
  <si>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</si>
  <si>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</si>
  <si>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</si>
  <si>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</si>
  <si>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</si>
  <si>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</si>
  <si>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</si>
  <si>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</si>
  <si>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</si>
  <si>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</si>
  <si>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</si>
  <si>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</si>
  <si>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</si>
  <si>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</si>
  <si>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</si>
  <si>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</si>
  <si>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</si>
  <si>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</si>
  <si>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</si>
  <si>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</si>
  <si>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</si>
  <si>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</si>
  <si>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</si>
  <si>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</si>
  <si>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</si>
  <si>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</si>
  <si>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</si>
  <si>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</si>
  <si>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</si>
  <si>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</si>
  <si>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</si>
  <si>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</si>
  <si>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</si>
  <si>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</si>
  <si>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</si>
  <si>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</si>
  <si>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</si>
  <si>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</si>
  <si>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</si>
  <si>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</si>
  <si>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</si>
  <si>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</si>
  <si>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</si>
  <si>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</si>
  <si>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</si>
  <si>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</si>
  <si>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</si>
  <si>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</si>
  <si>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</si>
  <si>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</si>
  <si>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</si>
  <si>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</si>
  <si>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</si>
  <si>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</si>
  <si>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</si>
  <si>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</si>
  <si>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</si>
  <si>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</si>
  <si>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</si>
  <si>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</si>
  <si>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</si>
  <si>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</si>
  <si>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</si>
  <si>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</si>
  <si>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</si>
  <si>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</si>
  <si>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</si>
  <si>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</si>
  <si>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</si>
  <si>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</si>
  <si>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</si>
  <si>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</si>
  <si>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</si>
  <si>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</si>
  <si>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</si>
  <si>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</si>
  <si>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</si>
  <si>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</si>
  <si>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</si>
  <si>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</si>
  <si>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</si>
  <si>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</si>
  <si>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</si>
  <si>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</si>
  <si>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</si>
  <si>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</si>
  <si>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</si>
  <si>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</si>
  <si>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</si>
  <si>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</si>
  <si>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</si>
  <si>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</si>
  <si>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</si>
  <si>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</si>
  <si>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</si>
  <si>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</si>
  <si>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</si>
  <si>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</si>
  <si>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</si>
  <si>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</si>
  <si>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</si>
  <si>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</si>
  <si>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</si>
  <si>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</si>
  <si>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</si>
  <si>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</si>
  <si>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</si>
  <si>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</si>
  <si>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</si>
  <si>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</si>
  <si>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</si>
  <si>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</si>
  <si>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</si>
  <si>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</si>
  <si>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</si>
  <si>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</si>
  <si>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</si>
  <si>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</si>
  <si>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</si>
  <si>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</si>
  <si>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</si>
  <si>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</si>
  <si>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</si>
  <si>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</si>
  <si>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</si>
  <si>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</si>
  <si>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</si>
  <si>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</si>
  <si>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</si>
  <si>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</si>
  <si>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</si>
  <si>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</si>
  <si>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</si>
  <si>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</si>
  <si>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</si>
  <si>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</si>
  <si>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</si>
  <si>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</si>
  <si>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</si>
  <si>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</si>
  <si>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</si>
  <si>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</si>
  <si>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</si>
  <si>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</si>
  <si>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</si>
  <si>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</si>
  <si>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</si>
  <si>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</si>
  <si>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</si>
  <si>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</si>
  <si>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</si>
  <si>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</si>
  <si>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</si>
  <si>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</si>
  <si>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</si>
  <si>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</si>
  <si>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</si>
  <si>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</si>
  <si>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</si>
  <si>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</si>
  <si>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</si>
  <si>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</si>
  <si>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</si>
  <si>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</si>
  <si>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</si>
  <si>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</si>
  <si>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</si>
  <si>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</si>
  <si>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</si>
  <si>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</si>
  <si>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</si>
  <si>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</si>
  <si>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</si>
  <si>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</si>
  <si>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</si>
  <si>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</si>
  <si>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</si>
  <si>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</si>
  <si>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</si>
  <si>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</si>
  <si>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</si>
  <si>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</si>
  <si>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</si>
  <si>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</si>
  <si>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</si>
  <si>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</si>
  <si>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</si>
  <si>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</si>
  <si>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</si>
  <si>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</si>
  <si>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</si>
  <si>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</si>
  <si>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</si>
  <si>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</si>
  <si>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</si>
  <si>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</si>
  <si>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</si>
  <si>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</si>
  <si>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</si>
  <si>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</si>
  <si>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</si>
  <si>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</si>
  <si>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</si>
  <si>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</si>
  <si>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</si>
  <si>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</si>
  <si>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</si>
  <si>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</si>
  <si>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</si>
  <si>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</si>
  <si>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</si>
  <si>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</si>
  <si>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</si>
  <si>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</si>
  <si>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</si>
  <si>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</si>
  <si>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</si>
  <si>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</si>
  <si>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</si>
  <si>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</si>
  <si>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</si>
  <si>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</si>
  <si>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</si>
  <si>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</si>
  <si>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</si>
  <si>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</si>
  <si>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</si>
  <si>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</si>
  <si>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</si>
  <si>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</si>
  <si>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</si>
  <si>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</si>
  <si>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</si>
  <si>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</si>
  <si>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</si>
  <si>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</si>
  <si>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</si>
  <si>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</si>
  <si>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</si>
  <si>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</si>
  <si>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</si>
  <si>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</si>
  <si>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</si>
  <si>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</si>
  <si>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</si>
  <si>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</si>
  <si>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</si>
  <si>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</si>
  <si>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</si>
  <si>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</si>
  <si>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</si>
  <si>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</si>
  <si>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</si>
  <si>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</si>
  <si>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</si>
  <si>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</si>
  <si>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</si>
  <si>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</si>
  <si>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</si>
  <si>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</si>
  <si>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</si>
  <si>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</si>
  <si>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</si>
  <si>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</si>
  <si>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</si>
  <si>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</si>
  <si>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</si>
  <si>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</si>
  <si>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</si>
  <si>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</si>
  <si>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</si>
  <si>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</si>
  <si>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</si>
  <si>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</si>
  <si>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</si>
  <si>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</si>
  <si>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</si>
  <si>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</si>
  <si>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</si>
  <si>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</si>
  <si>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</si>
  <si>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</si>
  <si>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</si>
  <si>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</si>
  <si>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</si>
  <si>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</si>
  <si>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</si>
  <si>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</si>
  <si>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</si>
  <si>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</si>
  <si>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</si>
  <si>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</si>
  <si>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</si>
  <si>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</si>
  <si>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</si>
  <si>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</si>
  <si>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</si>
  <si>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</si>
  <si>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</si>
  <si>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</si>
  <si>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</si>
  <si>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</si>
  <si>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</si>
  <si>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</si>
  <si>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</si>
  <si>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</si>
  <si>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</si>
  <si>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</si>
  <si>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</si>
  <si>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</si>
  <si>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</si>
  <si>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</si>
  <si>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</si>
  <si>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</si>
  <si>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</si>
  <si>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</si>
  <si>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</si>
  <si>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</si>
  <si>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</si>
  <si>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</si>
  <si>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</si>
  <si>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</si>
  <si>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</si>
  <si>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</si>
  <si>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</si>
  <si>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</si>
  <si>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</si>
  <si>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</si>
  <si>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</si>
  <si>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</si>
  <si>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</si>
  <si>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</si>
  <si>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</si>
  <si>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</si>
  <si>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</si>
  <si>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</si>
  <si>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</si>
  <si>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</si>
  <si>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</si>
  <si>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</si>
  <si>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</si>
  <si>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</si>
  <si>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</si>
  <si>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</si>
  <si>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</si>
  <si>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</si>
  <si>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</si>
  <si>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</si>
  <si>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</si>
  <si>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</si>
  <si>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</si>
  <si>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</si>
  <si>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</si>
  <si>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</si>
  <si>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</si>
  <si>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</si>
  <si>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</si>
  <si>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</si>
  <si>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</si>
  <si>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</si>
  <si>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</si>
  <si>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</si>
  <si>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</si>
  <si>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</si>
  <si>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</si>
  <si>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</si>
  <si>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</si>
  <si>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</si>
  <si>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</si>
  <si>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</si>
  <si>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</si>
  <si>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</si>
  <si>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</si>
  <si>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</si>
  <si>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</si>
  <si>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</si>
  <si>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</si>
  <si>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</si>
  <si>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</si>
  <si>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</si>
  <si>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</si>
  <si>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</si>
  <si>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</si>
  <si>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</si>
  <si>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</si>
  <si>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</si>
  <si>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</si>
  <si>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</si>
  <si>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</si>
  <si>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</si>
  <si>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</si>
  <si>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</si>
  <si>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</si>
  <si>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</si>
  <si>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</si>
  <si>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</si>
  <si>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</si>
  <si>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</si>
  <si>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</si>
  <si>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</si>
  <si>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</si>
  <si>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</si>
  <si>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</si>
  <si>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</si>
  <si>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</si>
  <si>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</si>
  <si>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</si>
  <si>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</si>
  <si>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</si>
  <si>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</si>
  <si>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</si>
  <si>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</si>
  <si>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</si>
  <si>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</si>
  <si>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</si>
  <si>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</si>
  <si>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</si>
  <si>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</si>
  <si>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</si>
  <si>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</si>
  <si>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</si>
  <si>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</si>
  <si>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</si>
  <si>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</si>
  <si>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</si>
  <si>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</si>
  <si>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</si>
  <si>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</si>
  <si>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</si>
  <si>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</si>
  <si>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</si>
  <si>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</si>
  <si>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</si>
  <si>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</si>
  <si>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</si>
  <si>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</si>
  <si>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</si>
  <si>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</si>
  <si>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</si>
  <si>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</si>
  <si>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</si>
  <si>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</si>
  <si>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</si>
  <si>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</si>
  <si>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</si>
  <si>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</si>
  <si>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</si>
  <si>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</si>
  <si>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</si>
  <si>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</si>
  <si>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</si>
  <si>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</si>
  <si>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</si>
  <si>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</si>
  <si>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</si>
  <si>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</si>
  <si>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</si>
  <si>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</si>
  <si>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</si>
  <si>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</si>
  <si>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</si>
  <si>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</si>
  <si>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</si>
  <si>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</si>
  <si>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</si>
  <si>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</si>
  <si>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</si>
  <si>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</si>
  <si>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</si>
  <si>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</si>
  <si>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</si>
  <si>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</si>
  <si>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</si>
  <si>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</si>
  <si>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</si>
  <si>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</si>
  <si>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</si>
  <si>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</si>
  <si>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</si>
  <si>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</si>
  <si>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</si>
  <si>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</si>
  <si>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</si>
  <si>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</si>
  <si>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</si>
  <si>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</si>
  <si>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</si>
  <si>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</si>
  <si>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</si>
  <si>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</si>
  <si>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</si>
  <si>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</si>
  <si>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</si>
  <si>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</si>
  <si>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</si>
  <si>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</si>
  <si>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</si>
  <si>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</si>
  <si>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</si>
  <si>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</si>
  <si>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</si>
  <si>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</si>
  <si>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</si>
  <si>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</si>
  <si>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</si>
  <si>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</si>
  <si>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</si>
  <si>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</si>
  <si>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</si>
  <si>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</si>
  <si>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</si>
  <si>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</si>
  <si>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</si>
  <si>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</si>
  <si>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</si>
  <si>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</si>
  <si>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</si>
  <si>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</si>
  <si>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</si>
  <si>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</si>
  <si>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</si>
  <si>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</si>
  <si>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</si>
  <si>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</si>
  <si>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</si>
  <si>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</si>
  <si>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</si>
  <si>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</si>
  <si>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</si>
  <si>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</si>
  <si>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</si>
  <si>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</si>
  <si>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</si>
  <si>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</si>
  <si>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</si>
  <si>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</si>
  <si>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</si>
  <si>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</si>
  <si>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</si>
  <si>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</si>
  <si>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</si>
  <si>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</si>
  <si>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</si>
  <si>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</si>
  <si>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</si>
  <si>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</si>
  <si>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</si>
  <si>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</si>
  <si>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</si>
  <si>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</si>
  <si>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</si>
  <si>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</si>
  <si>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</si>
  <si>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</si>
  <si>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</si>
  <si>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</si>
  <si>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</si>
  <si>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</si>
  <si>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</si>
  <si>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</si>
  <si>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</si>
  <si>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</si>
  <si>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</si>
  <si>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</si>
  <si>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</si>
  <si>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</si>
  <si>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</si>
  <si>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</si>
  <si>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</si>
  <si>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</si>
  <si>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</si>
  <si>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</si>
  <si>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</si>
  <si>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</si>
  <si>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</si>
  <si>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</si>
  <si>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</si>
  <si>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</si>
  <si>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</si>
  <si>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</si>
  <si>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</si>
  <si>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</si>
  <si>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</si>
  <si>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</si>
  <si>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</si>
  <si>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</si>
  <si>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</si>
  <si>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</si>
  <si>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</si>
  <si>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</si>
  <si>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</si>
  <si>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</si>
  <si>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</si>
  <si>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</si>
  <si>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</si>
  <si>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</si>
  <si>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</si>
  <si>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</si>
  <si>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</si>
  <si>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</si>
  <si>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</si>
  <si>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</si>
  <si>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</si>
  <si>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</si>
  <si>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</si>
  <si>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</si>
  <si>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</si>
  <si>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</si>
  <si>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</si>
  <si>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</si>
  <si>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</si>
  <si>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</si>
  <si>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</si>
  <si>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</si>
  <si>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</si>
  <si>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</si>
  <si>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</si>
  <si>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</si>
  <si>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</si>
  <si>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</si>
  <si>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</si>
  <si>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</si>
  <si>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</si>
  <si>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</si>
  <si>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</si>
  <si>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</si>
  <si>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</si>
  <si>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</si>
  <si>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</si>
  <si>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</si>
  <si>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</si>
  <si>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</si>
  <si>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</si>
  <si>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</si>
  <si>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</si>
  <si>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</si>
  <si>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</si>
  <si>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</si>
  <si>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</si>
  <si>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</si>
  <si>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</si>
  <si>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</si>
  <si>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</si>
  <si>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</si>
  <si>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</si>
  <si>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</si>
  <si>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</si>
  <si>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</si>
  <si>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</si>
  <si>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</si>
  <si>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</si>
  <si>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</si>
  <si>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</si>
  <si>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</si>
  <si>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</si>
  <si>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</si>
  <si>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</si>
  <si>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</si>
  <si>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</si>
  <si>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</si>
  <si>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</si>
  <si>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</si>
  <si>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</si>
  <si>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</si>
  <si>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</si>
  <si>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</si>
  <si>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</si>
  <si>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</si>
  <si>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</si>
  <si>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</si>
  <si>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</si>
  <si>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</si>
  <si>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</si>
  <si>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</si>
  <si>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</si>
  <si>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</si>
  <si>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</si>
  <si>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</si>
  <si>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</si>
  <si>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</si>
  <si>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</si>
  <si>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</si>
  <si>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</si>
  <si>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</si>
  <si>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</si>
  <si>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</si>
  <si>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</si>
  <si>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</si>
  <si>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</si>
  <si>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</si>
  <si>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</si>
  <si>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</si>
  <si>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</si>
  <si>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</si>
  <si>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</si>
  <si>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</si>
  <si>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</si>
  <si>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</si>
  <si>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</si>
  <si>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</si>
  <si>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</si>
  <si>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</si>
  <si>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</si>
  <si>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</si>
  <si>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</si>
  <si>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</si>
  <si>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</si>
  <si>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</si>
  <si>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</si>
  <si>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</si>
  <si>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</si>
  <si>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</si>
  <si>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</si>
  <si>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</si>
  <si>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</si>
  <si>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</si>
  <si>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</si>
  <si>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</si>
  <si>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</si>
  <si>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</si>
  <si>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</si>
  <si>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</si>
  <si>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</si>
  <si>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</si>
  <si>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</si>
  <si>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</si>
  <si>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</si>
  <si>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</si>
  <si>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</si>
  <si>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</si>
  <si>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</si>
  <si>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</si>
  <si>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</si>
  <si>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</si>
  <si>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</si>
  <si>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</si>
  <si>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</si>
  <si>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</si>
  <si>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</si>
  <si>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</si>
  <si>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</si>
  <si>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</si>
  <si>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</si>
  <si>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</si>
  <si>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</si>
  <si>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</si>
  <si>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</si>
  <si>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</si>
  <si>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</si>
  <si>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</si>
  <si>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</si>
  <si>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</si>
  <si>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</si>
  <si>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</si>
  <si>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</si>
  <si>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</si>
  <si>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</si>
  <si>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</si>
  <si>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</si>
  <si>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</si>
  <si>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</si>
  <si>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</si>
  <si>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</si>
  <si>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</si>
  <si>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</si>
  <si>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</si>
  <si>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</si>
  <si>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</si>
  <si>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</si>
  <si>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</si>
  <si>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</si>
  <si>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</si>
  <si>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</si>
  <si>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</si>
  <si>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</si>
  <si>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</si>
  <si>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</si>
  <si>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</si>
  <si>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</si>
  <si>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</si>
  <si>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</si>
  <si>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</si>
  <si>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</si>
  <si>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</si>
  <si>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</si>
  <si>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</si>
  <si>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</si>
  <si>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</si>
  <si>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</si>
  <si>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</si>
  <si>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</si>
  <si>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</si>
  <si>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</si>
  <si>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</si>
  <si>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</si>
  <si>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</si>
  <si>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</si>
  <si>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</si>
  <si>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</si>
  <si>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</si>
  <si>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</si>
  <si>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</si>
  <si>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</si>
  <si>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</si>
  <si>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</si>
  <si>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</si>
  <si>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</si>
  <si>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</si>
  <si>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</si>
  <si>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</si>
  <si>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</si>
  <si>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</si>
  <si>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</si>
  <si>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</si>
  <si>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</si>
  <si>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</si>
  <si>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</si>
  <si>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</si>
  <si>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</si>
  <si>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</si>
  <si>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</si>
  <si>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</si>
  <si>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</si>
  <si>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</si>
  <si>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</si>
  <si>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</si>
  <si>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</si>
  <si>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</si>
  <si>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</si>
  <si>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</si>
  <si>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</si>
  <si>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</si>
  <si>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</si>
  <si>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</si>
  <si>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</si>
  <si>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</si>
  <si>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</si>
  <si>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</si>
  <si>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</si>
  <si>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</si>
  <si>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</si>
  <si>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</si>
  <si>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</si>
  <si>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</si>
  <si>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</si>
  <si>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</si>
  <si>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</si>
  <si>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</si>
  <si>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</si>
  <si>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</si>
  <si>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</si>
  <si>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</si>
  <si>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</si>
  <si>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</si>
  <si>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</si>
  <si>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</si>
  <si>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</si>
  <si>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</si>
  <si>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</si>
  <si>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</si>
  <si>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</si>
  <si>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</si>
  <si>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</si>
  <si>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</si>
  <si>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</si>
  <si>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</si>
  <si>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</si>
  <si>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</si>
  <si>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</si>
  <si>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</si>
  <si>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</si>
  <si>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</si>
  <si>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</si>
  <si>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</si>
  <si>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</si>
  <si>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</si>
  <si>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</si>
  <si>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</si>
  <si>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</si>
  <si>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</si>
  <si>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</si>
  <si>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</si>
  <si>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</si>
  <si>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</si>
  <si>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</si>
  <si>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</si>
  <si>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</si>
  <si>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</si>
  <si>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</si>
  <si>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</si>
  <si>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</si>
  <si>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</si>
  <si>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</si>
  <si>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</si>
  <si>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</si>
  <si>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</si>
  <si>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</si>
  <si>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</si>
  <si>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</si>
  <si>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</si>
  <si>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</si>
  <si>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</si>
  <si>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</si>
  <si>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</si>
  <si>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</si>
  <si>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</si>
  <si>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</si>
  <si>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</si>
  <si>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</si>
  <si>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</si>
  <si>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</si>
  <si>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</si>
  <si>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</si>
  <si>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</si>
  <si>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</si>
  <si>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</si>
  <si>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</si>
  <si>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</si>
  <si>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</si>
  <si>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</si>
  <si>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</si>
  <si>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</si>
  <si>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</si>
  <si>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</si>
  <si>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</si>
  <si>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</si>
  <si>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</si>
  <si>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</si>
  <si>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</si>
  <si>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</si>
  <si>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</si>
  <si>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</si>
  <si>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</si>
  <si>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</si>
  <si>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</si>
  <si>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</si>
  <si>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</si>
  <si>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</si>
  <si>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</si>
  <si>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</si>
  <si>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</si>
  <si>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</si>
  <si>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</si>
  <si>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</si>
  <si>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</si>
  <si>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</si>
  <si>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</si>
  <si>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</si>
  <si>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</si>
  <si>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</si>
  <si>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</si>
  <si>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</si>
  <si>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</si>
  <si>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</si>
  <si>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</si>
  <si>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</si>
  <si>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</si>
  <si>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</si>
  <si>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</si>
  <si>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</si>
  <si>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</si>
  <si>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</si>
  <si>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</si>
  <si>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</si>
  <si>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</si>
  <si>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</si>
  <si>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</si>
  <si>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</si>
  <si>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</si>
  <si>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</si>
  <si>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</si>
  <si>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</si>
  <si>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</si>
  <si>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</si>
  <si>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</si>
  <si>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</si>
  <si>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</si>
  <si>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</si>
  <si>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</si>
  <si>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</si>
  <si>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</si>
  <si>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</si>
  <si>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</si>
  <si>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</si>
  <si>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</si>
  <si>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</si>
  <si>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</si>
  <si>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</si>
  <si>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</si>
  <si>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</si>
  <si>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</si>
  <si>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</si>
  <si>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</si>
  <si>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</si>
  <si>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</si>
  <si>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</si>
  <si>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</si>
  <si>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</si>
  <si>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</si>
  <si>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</si>
  <si>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</si>
  <si>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</si>
  <si>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</si>
  <si>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</si>
  <si>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</si>
  <si>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</si>
  <si>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</si>
  <si>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</si>
  <si>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</si>
  <si>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</si>
  <si>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</si>
  <si>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</si>
  <si>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</si>
  <si>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</si>
  <si>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</si>
  <si>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</si>
  <si>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</si>
  <si>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</si>
  <si>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</si>
  <si>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</si>
  <si>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</si>
  <si>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</si>
  <si>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</si>
  <si>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</si>
  <si>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</si>
  <si>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</si>
  <si>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</si>
  <si>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</si>
  <si>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</si>
  <si>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</si>
  <si>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</si>
  <si>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</si>
  <si>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</si>
  <si>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</si>
  <si>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</si>
  <si>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</si>
  <si>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</si>
  <si>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</si>
  <si>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</si>
  <si>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</si>
  <si>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</si>
  <si>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</si>
  <si>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</si>
  <si>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</si>
  <si>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</si>
  <si>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</si>
  <si>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</si>
  <si>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</si>
  <si>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</si>
  <si>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</si>
  <si>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</si>
  <si>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</si>
  <si>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</si>
  <si>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</si>
  <si>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</si>
  <si>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</si>
  <si>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</si>
  <si>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</si>
  <si>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</si>
  <si>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</si>
  <si>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</si>
  <si>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</si>
  <si>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</si>
  <si>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</si>
  <si>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</si>
  <si>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</si>
  <si>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</si>
  <si>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</si>
  <si>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</si>
  <si>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</si>
  <si>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</si>
  <si>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</si>
  <si>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</si>
  <si>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</si>
  <si>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</si>
  <si>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</si>
  <si>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</si>
  <si>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</si>
  <si>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</si>
  <si>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</si>
  <si>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</si>
  <si>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</si>
  <si>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</si>
  <si>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</si>
  <si>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</si>
  <si>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</si>
  <si>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</si>
  <si>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</si>
  <si>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</si>
  <si>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</si>
  <si>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</si>
  <si>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</si>
  <si>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</si>
  <si>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</si>
  <si>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</si>
  <si>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</si>
  <si>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</si>
  <si>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</si>
  <si>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</si>
  <si>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</si>
  <si>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</si>
  <si>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</si>
  <si>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</si>
  <si>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</si>
  <si>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</si>
  <si>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</si>
  <si>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</si>
  <si>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</si>
  <si>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</si>
  <si>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</si>
  <si>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</si>
  <si>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</si>
  <si>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</si>
  <si>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</si>
  <si>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</si>
  <si>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</si>
  <si>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</si>
  <si>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</si>
  <si>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</si>
  <si>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</si>
  <si>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</si>
  <si>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</si>
  <si>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</si>
  <si>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</si>
  <si>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</si>
  <si>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</si>
  <si>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</si>
  <si>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</si>
  <si>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</si>
  <si>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</si>
  <si>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</si>
  <si>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</si>
  <si>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</si>
  <si>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</si>
  <si>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</si>
  <si>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</si>
  <si>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</si>
  <si>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</si>
  <si>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</si>
  <si>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</si>
  <si>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</si>
  <si>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</si>
  <si>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</si>
  <si>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</si>
  <si>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</si>
  <si>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</si>
  <si>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</si>
  <si>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</si>
  <si>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</si>
  <si>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</si>
  <si>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</si>
  <si>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</si>
  <si>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</si>
  <si>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</si>
  <si>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</si>
  <si>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</si>
  <si>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</si>
  <si>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</si>
  <si>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</si>
  <si>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</si>
  <si>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</si>
  <si>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</si>
  <si>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</si>
  <si>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</si>
  <si>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</si>
  <si>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</si>
  <si>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</si>
  <si>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</si>
  <si>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</si>
  <si>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</si>
  <si>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</si>
  <si>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</si>
  <si>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</si>
  <si>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</si>
  <si>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</si>
  <si>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</si>
  <si>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</si>
  <si>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</si>
  <si>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</si>
  <si>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</si>
  <si>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</si>
  <si>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</si>
  <si>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</si>
  <si>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</si>
  <si>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</si>
  <si>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</si>
  <si>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</si>
  <si>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</si>
  <si>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</si>
  <si>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</si>
  <si>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</si>
  <si>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</si>
  <si>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</si>
  <si>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</si>
  <si>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</si>
  <si>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</si>
  <si>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</si>
  <si>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</si>
  <si>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</si>
  <si>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</si>
  <si>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</si>
  <si>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</si>
  <si>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</si>
  <si>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</si>
  <si>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</si>
  <si>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</si>
  <si>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</si>
  <si>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</si>
  <si>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</si>
  <si>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</si>
  <si>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</si>
  <si>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</si>
  <si>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</si>
  <si>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</si>
  <si>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</si>
  <si>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</si>
  <si>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</si>
  <si>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</si>
  <si>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</si>
  <si>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</si>
  <si>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</si>
  <si>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</si>
  <si>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</si>
  <si>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</si>
  <si>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</si>
  <si>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</si>
  <si>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</si>
  <si>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</si>
  <si>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</si>
  <si>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</si>
  <si>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</si>
  <si>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</si>
  <si>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</si>
  <si>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</si>
  <si>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</si>
  <si>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</si>
  <si>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</si>
  <si>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</si>
  <si>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</si>
  <si>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</si>
  <si>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</si>
  <si>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</si>
  <si>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</si>
  <si>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</si>
  <si>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</si>
  <si>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</si>
  <si>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</si>
  <si>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</si>
  <si>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</si>
  <si>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</si>
  <si>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</si>
  <si>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</si>
  <si>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</si>
  <si>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</si>
  <si>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</si>
  <si>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</si>
  <si>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</si>
  <si>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</si>
  <si>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</si>
  <si>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</si>
  <si>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</si>
  <si>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</si>
  <si>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</si>
  <si>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</si>
  <si>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</si>
  <si>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</si>
  <si>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</si>
  <si>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</si>
  <si>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</si>
  <si>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</si>
  <si>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</si>
  <si>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</si>
  <si>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</si>
  <si>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</si>
  <si>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</si>
  <si>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</si>
  <si>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</si>
  <si>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</si>
  <si>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</si>
  <si>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</si>
  <si>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</si>
  <si>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</si>
  <si>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</si>
  <si>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</si>
  <si>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</si>
  <si>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</si>
  <si>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</si>
  <si>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</si>
  <si>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</si>
  <si>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</si>
  <si>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</si>
  <si>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</si>
  <si>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</si>
  <si>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</si>
  <si>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</si>
  <si>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</si>
  <si>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</si>
  <si>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</si>
  <si>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</si>
  <si>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</si>
  <si>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</si>
  <si>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</si>
  <si>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</si>
  <si>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</si>
  <si>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</si>
  <si>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</si>
  <si>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</si>
  <si>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</si>
  <si>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</si>
  <si>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</si>
  <si>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</si>
  <si>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</si>
  <si>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</si>
  <si>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</si>
  <si>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</si>
  <si>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</si>
  <si>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</si>
  <si>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</si>
  <si>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</si>
  <si>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</si>
  <si>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</si>
  <si>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</si>
  <si>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</si>
  <si>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</si>
  <si>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</si>
  <si>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</si>
  <si>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</si>
  <si>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</si>
  <si>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</si>
  <si>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</si>
  <si>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</si>
  <si>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</si>
  <si>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</si>
  <si>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</si>
  <si>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</si>
  <si>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</si>
  <si>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</si>
  <si>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</si>
  <si>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</si>
  <si>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</si>
  <si>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</si>
  <si>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</si>
  <si>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</si>
  <si>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</si>
  <si>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</si>
  <si>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</si>
  <si>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</si>
  <si>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</si>
  <si>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</si>
  <si>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</si>
  <si>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</si>
  <si>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</si>
  <si>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</si>
  <si>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</si>
  <si>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</si>
  <si>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</si>
  <si>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</si>
  <si>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</si>
  <si>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</si>
  <si>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</si>
  <si>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</si>
  <si>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</si>
  <si>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</si>
  <si>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</si>
  <si>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</si>
  <si>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</si>
  <si>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</si>
  <si>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</si>
  <si>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</si>
  <si>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</si>
  <si>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</si>
  <si>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</si>
  <si>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</si>
  <si>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</si>
  <si>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</si>
  <si>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</si>
  <si>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</si>
  <si>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</si>
  <si>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</si>
  <si>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</si>
  <si>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</si>
  <si>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</si>
  <si>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</si>
  <si>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</si>
  <si>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</si>
  <si>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</si>
  <si>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</si>
  <si>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</si>
  <si>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</si>
  <si>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</si>
  <si>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</si>
  <si>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</si>
  <si>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</si>
  <si>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</si>
  <si>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</si>
  <si>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</si>
  <si>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</si>
  <si>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</si>
  <si>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</si>
  <si>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</si>
  <si>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</si>
  <si>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</si>
  <si>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</si>
  <si>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</si>
  <si>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</si>
  <si>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</si>
  <si>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</si>
  <si>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</si>
  <si>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</si>
  <si>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</si>
  <si>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</si>
  <si>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</si>
  <si>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</si>
  <si>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</si>
  <si>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</si>
  <si>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</si>
  <si>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</si>
  <si>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</si>
  <si>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</si>
  <si>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</si>
  <si>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</si>
  <si>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</si>
  <si>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</si>
  <si>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</si>
  <si>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</si>
  <si>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</si>
  <si>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</si>
  <si>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</si>
  <si>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</si>
  <si>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</si>
  <si>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</si>
  <si>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</si>
  <si>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</si>
  <si>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</si>
  <si>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</si>
  <si>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</si>
  <si>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</si>
  <si>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</si>
  <si>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</si>
  <si>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</si>
  <si>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</si>
  <si>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</si>
  <si>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</si>
  <si>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</si>
  <si>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</si>
  <si>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</si>
  <si>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</si>
  <si>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</si>
  <si>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</si>
  <si>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</si>
  <si>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</si>
  <si>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</si>
  <si>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</si>
  <si>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</si>
  <si>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</si>
  <si>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</si>
  <si>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</si>
  <si>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</si>
  <si>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</si>
  <si>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</si>
  <si>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</si>
  <si>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</si>
  <si>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</si>
  <si>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</si>
  <si>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</si>
  <si>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</si>
  <si>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</si>
  <si>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</si>
  <si>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</si>
  <si>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</si>
  <si>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</si>
  <si>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</si>
  <si>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</si>
  <si>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</si>
  <si>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</si>
  <si>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</si>
  <si>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</si>
  <si>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</si>
  <si>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</si>
  <si>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</si>
  <si>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</si>
  <si>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</si>
  <si>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</si>
  <si>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</si>
  <si>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</si>
  <si>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</si>
  <si>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</si>
  <si>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</si>
  <si>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</si>
  <si>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</si>
  <si>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</si>
  <si>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</si>
  <si>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</si>
  <si>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</si>
  <si>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</si>
  <si>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</si>
  <si>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</si>
  <si>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</si>
  <si>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</si>
  <si>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</si>
  <si>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</si>
  <si>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</si>
  <si>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</si>
  <si>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</si>
  <si>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</si>
  <si>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</si>
  <si>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</si>
  <si>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</si>
  <si>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</si>
  <si>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</si>
  <si>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</si>
  <si>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</si>
  <si>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</si>
  <si>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</si>
  <si>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</si>
  <si>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</si>
  <si>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</si>
  <si>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</si>
  <si>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</si>
  <si>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</si>
  <si>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</si>
  <si>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</si>
  <si>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</si>
  <si>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</si>
  <si>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</si>
  <si>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</si>
  <si>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</si>
  <si>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</si>
  <si>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</si>
  <si>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</si>
  <si>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</si>
  <si>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</si>
  <si>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</si>
  <si>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</si>
  <si>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</si>
  <si>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</si>
  <si>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</si>
  <si>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</si>
  <si>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</si>
  <si>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</si>
  <si>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</si>
  <si>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</si>
  <si>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</si>
  <si>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</si>
  <si>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</si>
  <si>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</si>
  <si>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</si>
  <si>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</si>
  <si>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</si>
  <si>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</si>
  <si>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</si>
  <si>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</si>
  <si>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</si>
  <si>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</si>
  <si>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</si>
  <si>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</si>
  <si>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</si>
  <si>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</si>
  <si>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</si>
  <si>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</si>
  <si>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</si>
  <si>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</si>
  <si>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</si>
  <si>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</si>
  <si>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</si>
  <si>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</si>
  <si>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</si>
  <si>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</si>
  <si>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</si>
  <si>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</si>
  <si>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</si>
  <si>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</si>
  <si>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</si>
  <si>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</si>
  <si>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</si>
  <si>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</si>
  <si>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</si>
  <si>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</si>
  <si>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</si>
  <si>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</si>
  <si>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</si>
  <si>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</si>
  <si>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</si>
  <si>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</si>
  <si>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</si>
  <si>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</si>
  <si>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</si>
  <si>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</si>
  <si>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</si>
  <si>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</si>
  <si>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</si>
  <si>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</si>
  <si>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</si>
  <si>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</si>
  <si>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</si>
  <si>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</si>
  <si>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</si>
  <si>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</si>
  <si>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</si>
  <si>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</si>
  <si>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</si>
  <si>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</si>
  <si>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</si>
  <si>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</si>
  <si>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</si>
  <si>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</si>
  <si>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</si>
  <si>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</si>
  <si>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</si>
  <si>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</si>
  <si>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</si>
  <si>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</si>
  <si>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</si>
  <si>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</si>
  <si>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</si>
  <si>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</si>
  <si>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</si>
  <si>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</si>
  <si>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</si>
  <si>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</si>
  <si>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</si>
  <si>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</si>
  <si>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</si>
  <si>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</si>
  <si>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</si>
  <si>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</si>
  <si>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</si>
  <si>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</si>
  <si>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</si>
  <si>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</si>
  <si>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</si>
  <si>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</si>
  <si>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</si>
  <si>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</si>
  <si>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</si>
  <si>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</si>
  <si>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</si>
  <si>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</si>
  <si>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</si>
  <si>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</si>
  <si>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</si>
  <si>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</si>
  <si>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</si>
  <si>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</si>
  <si>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</si>
  <si>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</si>
  <si>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</si>
  <si>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</si>
  <si>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</si>
  <si>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</si>
  <si>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</si>
  <si>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</si>
  <si>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</si>
  <si>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</si>
  <si>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</si>
  <si>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</si>
  <si>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</si>
  <si>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</si>
  <si>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</si>
  <si>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</si>
  <si>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</si>
  <si>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</si>
  <si>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</si>
  <si>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</si>
  <si>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</si>
  <si>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</si>
  <si>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</si>
  <si>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</si>
  <si>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</si>
  <si>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</si>
  <si>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</si>
  <si>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</si>
  <si>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</si>
  <si>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</si>
  <si>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</si>
  <si>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</si>
  <si>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</si>
  <si>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</si>
  <si>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</si>
  <si>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</si>
  <si>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</si>
  <si>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</si>
  <si>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</si>
  <si>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</si>
  <si>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</si>
  <si>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</si>
  <si>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</si>
  <si>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</si>
  <si>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</si>
  <si>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</si>
  <si>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</si>
  <si>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</si>
  <si>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</si>
  <si>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</si>
  <si>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</si>
  <si>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</si>
  <si>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</si>
  <si>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</si>
  <si>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</si>
  <si>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</si>
  <si>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</si>
  <si>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</si>
  <si>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</si>
  <si>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</si>
  <si>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</si>
  <si>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</si>
  <si>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</si>
  <si>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</si>
  <si>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</si>
  <si>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</si>
  <si>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</si>
  <si>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</si>
  <si>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</si>
  <si>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</si>
  <si>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</si>
  <si>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</si>
  <si>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</si>
  <si>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</si>
  <si>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</si>
  <si>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</si>
  <si>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</si>
  <si>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</si>
  <si>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</si>
  <si>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</si>
  <si>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</si>
  <si>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</si>
  <si>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</si>
  <si>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</si>
  <si>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</si>
  <si>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</si>
  <si>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</si>
  <si>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</si>
  <si>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</si>
  <si>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</si>
  <si>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</si>
  <si>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</si>
  <si>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</si>
  <si>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</si>
  <si>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</si>
  <si>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</si>
  <si>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</si>
  <si>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</si>
  <si>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</si>
  <si>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</si>
  <si>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</si>
  <si>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</si>
  <si>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</si>
  <si>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</si>
  <si>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</si>
  <si>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</si>
  <si>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</si>
  <si>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</si>
  <si>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</si>
  <si>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</si>
  <si>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</si>
  <si>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</si>
  <si>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</si>
  <si>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</si>
  <si>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</si>
  <si>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</si>
  <si>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</si>
  <si>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</si>
  <si>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</si>
  <si>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</si>
  <si>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</si>
  <si>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</si>
  <si>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</si>
  <si>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</si>
  <si>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</si>
  <si>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</si>
  <si>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</si>
  <si>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</si>
  <si>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</si>
  <si>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</si>
  <si>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</si>
  <si>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</si>
  <si>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</si>
  <si>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</si>
  <si>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</si>
  <si>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</si>
  <si>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</si>
  <si>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</si>
  <si>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</si>
  <si>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</si>
  <si>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</si>
  <si>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</si>
  <si>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</si>
  <si>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</si>
  <si>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</si>
  <si>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</si>
  <si>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</si>
  <si>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</si>
  <si>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</si>
  <si>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</si>
  <si>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</si>
  <si>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</si>
  <si>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</si>
  <si>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</si>
  <si>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</si>
  <si>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</si>
  <si>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</si>
  <si>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</si>
  <si>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</si>
  <si>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</si>
  <si>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</si>
  <si>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</si>
  <si>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</si>
  <si>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</si>
  <si>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</si>
  <si>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</si>
  <si>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</si>
  <si>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</si>
  <si>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</si>
  <si>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</si>
  <si>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</si>
  <si>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</si>
  <si>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</si>
  <si>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</si>
  <si>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</si>
  <si>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</si>
  <si>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</si>
  <si>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</si>
  <si>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</si>
  <si>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</si>
  <si>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</si>
  <si>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</si>
  <si>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</si>
  <si>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</si>
  <si>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</si>
  <si>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</si>
  <si>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</si>
  <si>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</si>
  <si>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</si>
  <si>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</si>
  <si>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</si>
  <si>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</si>
  <si>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</si>
  <si>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</si>
  <si>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</si>
  <si>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</si>
  <si>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</si>
  <si>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</si>
  <si>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</si>
  <si>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</si>
  <si>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</si>
  <si>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</si>
  <si>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</si>
  <si>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</si>
  <si>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</si>
  <si>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</si>
  <si>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</si>
  <si>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</si>
  <si>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</si>
  <si>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</si>
  <si>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</si>
  <si>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</si>
  <si>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</si>
  <si>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</si>
  <si>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</si>
  <si>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</si>
  <si>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</si>
  <si>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</si>
  <si>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</si>
  <si>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</si>
  <si>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</si>
  <si>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</si>
  <si>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</si>
  <si>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</si>
  <si>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</si>
  <si>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</si>
  <si>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</si>
  <si>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</si>
  <si>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</si>
  <si>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</si>
  <si>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</si>
  <si>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</si>
  <si>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</si>
  <si>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</si>
  <si>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</si>
  <si>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</si>
  <si>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</si>
  <si>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</si>
  <si>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</si>
  <si>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</si>
  <si>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</si>
  <si>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</si>
  <si>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</si>
  <si>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</si>
  <si>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</si>
  <si>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</si>
  <si>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</si>
  <si>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</si>
  <si>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</si>
  <si>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</si>
  <si>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</si>
  <si>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</si>
  <si>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</si>
  <si>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</si>
  <si>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</si>
  <si>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</si>
  <si>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</si>
  <si>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</si>
  <si>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</si>
  <si>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</si>
  <si>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</si>
  <si>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</si>
  <si>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</si>
  <si>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</si>
  <si>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</si>
  <si>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</si>
  <si>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</si>
  <si>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</si>
  <si>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</si>
  <si>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</si>
  <si>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</si>
  <si>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</si>
  <si>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</si>
  <si>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</si>
  <si>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</si>
  <si>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</si>
  <si>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</si>
  <si>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</si>
  <si>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</si>
  <si>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</si>
  <si>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</si>
  <si>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</si>
  <si>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</si>
  <si>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</si>
  <si>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</si>
  <si>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</si>
  <si>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</si>
  <si>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</si>
  <si>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</si>
  <si>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</si>
  <si>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</si>
  <si>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</si>
  <si>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</si>
  <si>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</si>
  <si>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</si>
  <si>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</si>
  <si>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</si>
  <si>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</si>
  <si>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</si>
  <si>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</si>
  <si>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</si>
  <si>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</si>
  <si>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</si>
  <si>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</si>
  <si>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</si>
  <si>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</si>
  <si>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</si>
  <si>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</si>
  <si>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</si>
  <si>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</si>
  <si>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</si>
  <si>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</si>
  <si>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</si>
  <si>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</si>
  <si>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</si>
  <si>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</si>
  <si>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</si>
  <si>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</si>
  <si>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</si>
  <si>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</si>
  <si>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</si>
  <si>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</si>
  <si>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</si>
  <si>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</si>
  <si>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</si>
  <si>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</si>
  <si>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</si>
  <si>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</si>
  <si>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</si>
  <si>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</si>
  <si>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</si>
  <si>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</si>
  <si>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</si>
  <si>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</si>
  <si>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</si>
  <si>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</si>
  <si>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</si>
  <si>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</si>
  <si>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</si>
  <si>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</si>
  <si>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</si>
  <si>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</si>
  <si>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</si>
  <si>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</si>
  <si>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</si>
  <si>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</si>
  <si>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</si>
  <si>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</si>
  <si>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</si>
  <si>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</si>
  <si>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</si>
  <si>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</si>
  <si>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</si>
  <si>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</si>
  <si>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</si>
  <si>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</si>
  <si>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</si>
  <si>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</si>
  <si>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</si>
  <si>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</si>
  <si>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</si>
  <si>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</si>
  <si>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</si>
  <si>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</si>
  <si>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</si>
  <si>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</si>
  <si>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</si>
  <si>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</si>
  <si>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</si>
  <si>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</si>
  <si>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</si>
  <si>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</si>
  <si>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</si>
  <si>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</si>
  <si>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</si>
  <si>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</si>
  <si>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</si>
  <si>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</si>
  <si>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</si>
  <si>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</si>
  <si>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</si>
  <si>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</si>
  <si>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</si>
  <si>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</si>
  <si>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</si>
  <si>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</si>
  <si>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</si>
  <si>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</si>
  <si>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</si>
  <si>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</si>
  <si>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</si>
  <si>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</si>
  <si>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</si>
  <si>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</si>
  <si>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</si>
  <si>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</si>
  <si>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</si>
  <si>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</si>
  <si>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</si>
  <si>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</si>
  <si>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</si>
  <si>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</si>
  <si>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</si>
  <si>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</si>
  <si>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</si>
  <si>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</si>
  <si>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</si>
  <si>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</si>
  <si>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</si>
  <si>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</si>
  <si>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</si>
  <si>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</si>
  <si>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</si>
  <si>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</si>
  <si>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</si>
  <si>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</si>
  <si>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</si>
  <si>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</si>
  <si>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</si>
  <si>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</si>
  <si>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</si>
  <si>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</si>
  <si>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</si>
  <si>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</si>
  <si>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</si>
  <si>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</si>
  <si>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</si>
  <si>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</si>
  <si>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</si>
  <si>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</si>
  <si>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</si>
  <si>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</si>
  <si>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</si>
  <si>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</si>
  <si>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</si>
  <si>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</si>
  <si>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</si>
  <si>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</si>
  <si>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</si>
  <si>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</si>
  <si>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</si>
  <si>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</si>
  <si>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</si>
  <si>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</si>
  <si>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</si>
  <si>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</si>
  <si>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</si>
  <si>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</si>
  <si>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</si>
  <si>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</si>
  <si>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</si>
  <si>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</si>
  <si>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</si>
  <si>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</si>
  <si>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</si>
  <si>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</si>
  <si>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</si>
  <si>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</si>
  <si>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</si>
  <si>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</si>
  <si>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</si>
  <si>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</si>
  <si>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</si>
  <si>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</si>
  <si>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</si>
  <si>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</si>
  <si>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</si>
  <si>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</si>
  <si>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</si>
  <si>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</si>
  <si>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</si>
  <si>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</si>
  <si>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</si>
  <si>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</si>
  <si>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</si>
  <si>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</si>
  <si>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</si>
  <si>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</si>
  <si>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</si>
  <si>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</si>
  <si>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</si>
  <si>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</si>
  <si>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</si>
  <si>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</si>
  <si>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</si>
  <si>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</si>
  <si>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</si>
  <si>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</si>
  <si>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</si>
  <si>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</si>
  <si>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</si>
  <si>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</si>
  <si>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</si>
  <si>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</si>
  <si>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</si>
  <si>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</si>
  <si>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</si>
  <si>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</si>
  <si>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</si>
  <si>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</si>
  <si>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</si>
  <si>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</si>
  <si>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</si>
  <si>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</si>
  <si>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</si>
  <si>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</si>
  <si>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</si>
  <si>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</si>
  <si>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</si>
  <si>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</si>
  <si>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</si>
  <si>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</si>
  <si>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</si>
  <si>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</si>
  <si>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</si>
  <si>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</si>
  <si>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</si>
  <si>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</si>
  <si>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</si>
  <si>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</si>
  <si>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</si>
  <si>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</si>
  <si>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</si>
  <si>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</si>
  <si>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</si>
  <si>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</si>
  <si>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</si>
  <si>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</si>
  <si>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</si>
  <si>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</si>
  <si>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</si>
  <si>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</si>
  <si>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</si>
  <si>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</si>
  <si>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</si>
  <si>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</si>
  <si>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</si>
  <si>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</si>
  <si>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</si>
  <si>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</si>
  <si>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</si>
  <si>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</si>
  <si>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</si>
  <si>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</si>
  <si>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</si>
  <si>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</si>
  <si>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</si>
  <si>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</si>
  <si>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</si>
  <si>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</si>
  <si>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</si>
  <si>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</si>
  <si>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</si>
  <si>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</si>
  <si>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</si>
  <si>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</si>
  <si>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</si>
  <si>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</si>
  <si>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</si>
  <si>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</si>
  <si>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</si>
  <si>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</si>
  <si>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</si>
  <si>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</si>
  <si>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</si>
  <si>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</si>
  <si>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</si>
  <si>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</si>
  <si>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</si>
  <si>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</si>
  <si>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</si>
  <si>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</si>
  <si>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</si>
  <si>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</si>
  <si>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</si>
  <si>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</si>
  <si>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</si>
  <si>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</si>
  <si>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</si>
  <si>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</si>
  <si>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</si>
  <si>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</si>
  <si>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</si>
  <si>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</si>
  <si>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</si>
  <si>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</si>
  <si>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</si>
  <si>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</si>
  <si>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</si>
  <si>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</si>
  <si>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</si>
  <si>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</si>
  <si>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</si>
  <si>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</si>
  <si>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</si>
  <si>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</si>
  <si>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</si>
  <si>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</si>
  <si>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</si>
  <si>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</si>
  <si>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</si>
  <si>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</si>
  <si>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</si>
  <si>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</si>
  <si>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</si>
  <si>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</si>
  <si>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</si>
  <si>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</si>
  <si>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</si>
  <si>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</si>
  <si>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</si>
  <si>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</si>
  <si>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</si>
  <si>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</si>
  <si>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</si>
  <si>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</si>
  <si>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</si>
  <si>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</si>
  <si>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</si>
  <si>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</si>
  <si>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</si>
  <si>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</si>
  <si>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</si>
  <si>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</si>
  <si>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</si>
  <si>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</si>
  <si>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</si>
  <si>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</si>
  <si>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</si>
  <si>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</si>
  <si>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</si>
  <si>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</si>
  <si>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</si>
  <si>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</si>
  <si>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</si>
  <si>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</si>
  <si>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</si>
  <si>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</si>
  <si>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</si>
  <si>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</si>
  <si>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</si>
  <si>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</si>
  <si>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</si>
  <si>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</si>
  <si>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</si>
  <si>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</si>
  <si>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</si>
  <si>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</si>
  <si>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</si>
  <si>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</si>
  <si>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</si>
  <si>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</si>
  <si>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</si>
  <si>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</si>
  <si>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</si>
  <si>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</si>
  <si>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</si>
  <si>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</si>
  <si>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</si>
  <si>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</si>
  <si>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</si>
  <si>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</si>
  <si>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</si>
  <si>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</si>
  <si>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</si>
  <si>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</si>
  <si>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</si>
  <si>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</si>
  <si>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</si>
  <si>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</si>
  <si>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</si>
  <si>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</si>
  <si>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</si>
  <si>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</si>
  <si>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</si>
  <si>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</si>
  <si>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</si>
  <si>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</si>
  <si>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</si>
  <si>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</si>
  <si>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</si>
  <si>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</si>
  <si>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</si>
  <si>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</si>
  <si>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</si>
  <si>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</si>
  <si>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</si>
  <si>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</si>
  <si>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</si>
  <si>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</si>
  <si>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</si>
  <si>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</si>
  <si>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</si>
  <si>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</si>
  <si>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</si>
  <si>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</si>
  <si>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</si>
  <si>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</si>
  <si>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</si>
  <si>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</si>
  <si>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</si>
  <si>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</si>
  <si>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</si>
  <si>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</si>
  <si>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</si>
  <si>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</si>
  <si>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</si>
  <si>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</si>
  <si>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</si>
  <si>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</si>
  <si>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</si>
  <si>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</si>
  <si>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</si>
  <si>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</si>
  <si>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</si>
  <si>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</si>
  <si>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</si>
  <si>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</si>
  <si>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</si>
  <si>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</si>
  <si>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</si>
  <si>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</si>
  <si>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</si>
  <si>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</si>
  <si>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</si>
  <si>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</si>
  <si>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</si>
  <si>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</si>
  <si>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</si>
  <si>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</si>
  <si>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</si>
  <si>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</si>
  <si>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</si>
  <si>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</si>
  <si>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</si>
  <si>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</si>
  <si>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</si>
  <si>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</si>
  <si>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</si>
  <si>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</si>
  <si>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</si>
  <si>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</si>
  <si>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</si>
  <si>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</si>
  <si>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</si>
  <si>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</si>
  <si>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</si>
  <si>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</si>
  <si>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</si>
  <si>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</si>
  <si>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</si>
  <si>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</si>
  <si>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</si>
  <si>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</si>
  <si>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</si>
  <si>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</si>
  <si>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</si>
  <si>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</si>
  <si>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</si>
  <si>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</si>
  <si>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</si>
  <si>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</si>
  <si>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</si>
  <si>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</si>
  <si>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</si>
  <si>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</si>
  <si>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</si>
  <si>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</si>
  <si>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</si>
  <si>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</si>
  <si>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</si>
  <si>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</si>
  <si>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</si>
  <si>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</si>
  <si>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</si>
  <si>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</si>
  <si>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</si>
  <si>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</si>
  <si>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</si>
  <si>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</si>
  <si>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</si>
  <si>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</si>
  <si>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</si>
  <si>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</si>
  <si>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</si>
  <si>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</si>
  <si>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</si>
  <si>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</si>
  <si>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</si>
  <si>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</si>
  <si>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</si>
  <si>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</si>
  <si>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</si>
  <si>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</si>
  <si>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</si>
  <si>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</si>
  <si>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</si>
  <si>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</si>
  <si>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</si>
  <si>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</si>
  <si>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</si>
  <si>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</si>
  <si>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</si>
  <si>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</si>
  <si>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</si>
  <si>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</si>
  <si>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</si>
  <si>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</si>
  <si>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</si>
  <si>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</si>
  <si>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</si>
  <si>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</si>
  <si>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</si>
  <si>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</si>
  <si>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</si>
  <si>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</si>
  <si>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</si>
  <si>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</si>
  <si>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</si>
  <si>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</si>
  <si>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</si>
  <si>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</si>
  <si>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</si>
  <si>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</si>
  <si>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</si>
  <si>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</si>
  <si>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</si>
  <si>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</si>
  <si>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</si>
  <si>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</si>
  <si>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</si>
  <si>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</si>
  <si>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</si>
  <si>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</si>
  <si>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</si>
  <si>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</si>
  <si>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</si>
  <si>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</si>
  <si>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</si>
  <si>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</si>
  <si>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</si>
  <si>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</si>
  <si>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</si>
  <si>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</si>
  <si>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</si>
  <si>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</si>
  <si>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</si>
  <si>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</si>
  <si>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</si>
  <si>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</si>
  <si>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</si>
  <si>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</si>
  <si>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</si>
  <si>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</si>
  <si>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</si>
  <si>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</si>
  <si>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</si>
  <si>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</si>
  <si>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</si>
  <si>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</si>
  <si>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</si>
  <si>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</si>
  <si>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</si>
  <si>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</si>
  <si>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</si>
  <si>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</si>
  <si>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</si>
  <si>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</si>
  <si>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</si>
  <si>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</si>
  <si>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</si>
  <si>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</si>
  <si>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</si>
  <si>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</si>
  <si>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</si>
  <si>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</si>
  <si>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</si>
  <si>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</si>
  <si>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</si>
  <si>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</si>
  <si>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</si>
  <si>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</si>
  <si>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</si>
  <si>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</si>
  <si>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</si>
  <si>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</si>
  <si>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</si>
  <si>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</si>
  <si>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</si>
  <si>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</si>
  <si>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</si>
  <si>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</si>
  <si>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</si>
  <si>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</si>
  <si>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</si>
  <si>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</si>
  <si>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</si>
  <si>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</si>
  <si>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</si>
  <si>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</si>
  <si>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</si>
  <si>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</si>
  <si>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</si>
  <si>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</si>
  <si>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</si>
  <si>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</si>
  <si>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</si>
  <si>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</si>
  <si>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</si>
  <si>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</si>
  <si>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</si>
  <si>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</si>
  <si>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</si>
  <si>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</si>
  <si>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</si>
  <si>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</si>
  <si>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</si>
  <si>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</si>
  <si>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</si>
  <si>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</si>
  <si>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</si>
  <si>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</si>
  <si>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</si>
  <si>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</si>
  <si>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</si>
  <si>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</si>
  <si>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</si>
  <si>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</si>
  <si>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</si>
  <si>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</si>
  <si>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</si>
  <si>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</si>
  <si>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</si>
  <si>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</si>
  <si>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</si>
  <si>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</si>
  <si>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</si>
  <si>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</si>
  <si>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</si>
  <si>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</si>
  <si>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</si>
  <si>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</si>
  <si>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</si>
  <si>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</si>
  <si>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</si>
  <si>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</si>
  <si>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</si>
  <si>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</si>
  <si>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</si>
  <si>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</si>
  <si>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</si>
  <si>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</si>
  <si>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</si>
  <si>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</si>
  <si>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</si>
  <si>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</si>
  <si>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</si>
  <si>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</si>
  <si>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</si>
  <si>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</si>
  <si>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</si>
  <si>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</si>
  <si>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</si>
  <si>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</si>
  <si>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</si>
  <si>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</si>
  <si>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</si>
  <si>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</si>
  <si>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</si>
  <si>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</si>
  <si>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</si>
  <si>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</si>
  <si>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</si>
  <si>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</si>
  <si>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</si>
  <si>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</si>
  <si>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</si>
  <si>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</si>
  <si>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</si>
  <si>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</si>
  <si>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</si>
  <si>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</si>
  <si>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</si>
  <si>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</si>
  <si>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</si>
  <si>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</si>
  <si>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</si>
  <si>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</si>
  <si>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</si>
  <si>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</si>
  <si>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</si>
  <si>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</si>
  <si>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</si>
  <si>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</si>
  <si>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</si>
  <si>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</si>
  <si>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</si>
  <si>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</si>
  <si>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</si>
  <si>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</si>
  <si>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</si>
  <si>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</si>
  <si>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</si>
  <si>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</si>
  <si>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</si>
  <si>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</si>
  <si>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</si>
  <si>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</si>
  <si>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</si>
  <si>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</si>
  <si>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</si>
  <si>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</si>
  <si>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</si>
  <si>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</si>
  <si>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</si>
  <si>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</si>
  <si>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</si>
  <si>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</si>
  <si>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</si>
  <si>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</si>
  <si>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</si>
  <si>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</si>
  <si>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</si>
  <si>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</si>
  <si>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</si>
  <si>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</si>
  <si>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</si>
  <si>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</si>
  <si>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</si>
  <si>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</si>
  <si>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</si>
  <si>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</si>
  <si>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</si>
  <si>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</si>
  <si>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</si>
  <si>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</si>
  <si>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</si>
  <si>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</si>
  <si>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</si>
  <si>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</si>
  <si>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</si>
  <si>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</si>
  <si>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</si>
  <si>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</si>
  <si>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</si>
  <si>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</si>
  <si>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</si>
  <si>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</si>
  <si>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</si>
  <si>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</si>
  <si>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</si>
  <si>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</si>
  <si>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</si>
  <si>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</si>
  <si>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</si>
  <si>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</si>
  <si>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</si>
  <si>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</si>
  <si>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</si>
  <si>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</si>
  <si>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</si>
  <si>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</si>
  <si>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</si>
  <si>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</si>
  <si>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</si>
  <si>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</si>
  <si>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</si>
  <si>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</si>
  <si>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</si>
  <si>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</si>
  <si>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</si>
  <si>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</si>
  <si>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</si>
  <si>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</si>
  <si>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</si>
  <si>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</si>
  <si>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</si>
  <si>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</si>
  <si>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</si>
  <si>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</si>
  <si>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</si>
  <si>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</si>
  <si>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</si>
  <si>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</si>
  <si>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</si>
  <si>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</si>
  <si>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</si>
  <si>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</si>
  <si>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</si>
  <si>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</si>
  <si>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</si>
  <si>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</si>
  <si>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</si>
  <si>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</si>
  <si>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</si>
  <si>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</si>
  <si>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</si>
  <si>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</si>
  <si>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</si>
  <si>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</si>
  <si>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</si>
  <si>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</si>
  <si>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</si>
  <si>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</si>
  <si>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</si>
  <si>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</si>
  <si>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</si>
  <si>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</si>
  <si>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</si>
  <si>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</si>
  <si>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</si>
  <si>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</si>
  <si>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</si>
  <si>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</si>
  <si>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</si>
  <si>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</si>
  <si>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</si>
  <si>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</si>
  <si>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</si>
  <si>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</si>
  <si>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</si>
  <si>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</si>
  <si>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</si>
  <si>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</si>
  <si>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</si>
  <si>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</si>
  <si>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</si>
  <si>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</si>
  <si>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</si>
  <si>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</si>
  <si>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</si>
  <si>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</si>
  <si>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</si>
  <si>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</si>
  <si>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</si>
  <si>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</si>
  <si>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</si>
  <si>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</si>
  <si>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</si>
  <si>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</si>
  <si>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</si>
  <si>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</si>
  <si>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</si>
  <si>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</si>
  <si>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</si>
  <si>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</si>
  <si>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</si>
  <si>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</si>
  <si>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</si>
  <si>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</si>
  <si>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</si>
  <si>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</si>
  <si>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</si>
  <si>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</si>
  <si>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</si>
  <si>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</si>
  <si>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</si>
  <si>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</si>
  <si>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</si>
  <si>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</si>
  <si>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</si>
  <si>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</si>
  <si>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</si>
  <si>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</si>
  <si>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</si>
  <si>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</si>
  <si>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</si>
  <si>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</si>
  <si>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</si>
  <si>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</si>
  <si>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</si>
  <si>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</si>
  <si>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</si>
  <si>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</si>
  <si>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</si>
  <si>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</si>
  <si>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</si>
  <si>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</si>
  <si>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</si>
  <si>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</si>
  <si>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</si>
  <si>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</si>
  <si>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</si>
  <si>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</si>
  <si>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</si>
  <si>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</si>
  <si>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</si>
  <si>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</si>
  <si>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</si>
  <si>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</si>
  <si>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</si>
  <si>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</si>
  <si>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</si>
  <si>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</si>
  <si>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</si>
  <si>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</si>
  <si>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</si>
  <si>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</si>
  <si>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</si>
  <si>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</si>
  <si>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</si>
  <si>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</si>
  <si>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</si>
  <si>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</si>
  <si>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</si>
  <si>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</si>
  <si>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</si>
  <si>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</si>
  <si>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</si>
  <si>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</si>
  <si>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</si>
  <si>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</si>
  <si>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</si>
  <si>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</si>
  <si>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</si>
  <si>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</si>
  <si>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</si>
  <si>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</si>
  <si>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</si>
  <si>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</si>
  <si>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</si>
  <si>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</si>
  <si>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</si>
  <si>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</si>
  <si>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</si>
  <si>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</si>
  <si>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</si>
  <si>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</si>
  <si>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</si>
  <si>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</si>
  <si>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</si>
  <si>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</si>
  <si>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</si>
  <si>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</si>
  <si>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</si>
  <si>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</si>
  <si>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</si>
  <si>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</si>
  <si>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</si>
  <si>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</si>
  <si>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</si>
  <si>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</si>
  <si>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</si>
  <si>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</si>
  <si>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</si>
  <si>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</si>
  <si>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</si>
  <si>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</si>
  <si>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</si>
  <si>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</si>
  <si>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</si>
  <si>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</si>
  <si>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</si>
  <si>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</si>
  <si>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</si>
  <si>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</si>
  <si>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</si>
  <si>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</si>
  <si>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</si>
  <si>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</si>
  <si>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</si>
  <si>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</si>
  <si>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</si>
  <si>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</si>
  <si>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</si>
  <si>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</si>
  <si>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</si>
  <si>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</si>
  <si>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</si>
  <si>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</si>
  <si>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</si>
  <si>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</si>
  <si>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</si>
  <si>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</si>
  <si>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</si>
  <si>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</si>
  <si>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</si>
  <si>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</si>
  <si>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</si>
  <si>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</si>
  <si>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</si>
  <si>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</si>
  <si>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</si>
  <si>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</si>
  <si>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</si>
  <si>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</si>
  <si>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</si>
  <si>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</si>
  <si>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</si>
  <si>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</si>
  <si>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</si>
  <si>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</si>
  <si>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</si>
  <si>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</si>
  <si>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</si>
  <si>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</si>
  <si>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</si>
  <si>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</si>
  <si>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</si>
  <si>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</si>
  <si>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</si>
  <si>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</si>
  <si>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</si>
  <si>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</si>
  <si>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</si>
  <si>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</si>
  <si>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</si>
  <si>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</si>
  <si>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</si>
  <si>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</si>
  <si>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</si>
  <si>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</si>
  <si>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</si>
  <si>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</si>
  <si>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</si>
  <si>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</si>
  <si>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</si>
  <si>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</si>
  <si>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</si>
  <si>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</si>
  <si>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</si>
  <si>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</si>
  <si>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</si>
  <si>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</si>
  <si>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</si>
  <si>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</si>
  <si>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</si>
  <si>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</si>
  <si>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</si>
  <si>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</si>
  <si>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</si>
  <si>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</si>
  <si>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</si>
  <si>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</si>
  <si>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</si>
  <si>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</si>
  <si>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</si>
  <si>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</si>
  <si>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</si>
  <si>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</si>
  <si>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</si>
  <si>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</si>
  <si>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</si>
  <si>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</si>
  <si>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</si>
  <si>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</si>
  <si>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</si>
  <si>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</si>
  <si>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</si>
  <si>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</si>
  <si>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</si>
  <si>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</si>
  <si>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</si>
  <si>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</si>
  <si>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</si>
  <si>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</si>
  <si>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</si>
  <si>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</si>
  <si>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</si>
  <si>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</si>
  <si>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</si>
  <si>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</si>
  <si>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</si>
  <si>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</si>
  <si>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</si>
  <si>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</si>
  <si>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</si>
  <si>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</si>
  <si>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</si>
  <si>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</si>
  <si>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</si>
  <si>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</si>
  <si>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</si>
  <si>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</si>
  <si>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</si>
  <si>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</si>
  <si>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</si>
  <si>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</si>
  <si>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</si>
  <si>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</si>
  <si>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</si>
  <si>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</si>
  <si>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</si>
  <si>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</si>
  <si>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</si>
  <si>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</si>
  <si>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</si>
  <si>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</si>
  <si>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</si>
  <si>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</si>
  <si>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</si>
  <si>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</si>
  <si>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</si>
  <si>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</si>
  <si>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</si>
  <si>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</si>
  <si>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</si>
  <si>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</si>
  <si>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</si>
  <si>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</si>
  <si>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</si>
  <si>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</si>
  <si>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</si>
  <si>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</si>
  <si>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</si>
  <si>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</si>
  <si>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</si>
  <si>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</si>
  <si>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</si>
  <si>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</si>
  <si>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</si>
  <si>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</si>
  <si>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</si>
  <si>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</si>
  <si>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</si>
  <si>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</si>
  <si>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</si>
  <si>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</si>
  <si>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</si>
  <si>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</si>
  <si>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</si>
  <si>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</si>
  <si>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</si>
  <si>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</si>
  <si>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</si>
  <si>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</si>
  <si>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</si>
  <si>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</si>
  <si>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</si>
  <si>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</si>
  <si>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</si>
  <si>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</si>
  <si>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</si>
  <si>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</si>
  <si>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</si>
  <si>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</si>
  <si>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</si>
  <si>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</si>
  <si>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</si>
  <si>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</si>
  <si>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</si>
  <si>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</si>
  <si>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</si>
  <si>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</si>
  <si>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</si>
  <si>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</si>
  <si>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</si>
  <si>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</si>
  <si>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</si>
  <si>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</si>
  <si>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</si>
  <si>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</si>
  <si>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</si>
  <si>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</si>
  <si>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</si>
  <si>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</si>
  <si>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</si>
  <si>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</si>
  <si>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</si>
  <si>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</si>
  <si>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</si>
  <si>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</si>
  <si>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</si>
  <si>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</si>
  <si>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</si>
  <si>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</si>
  <si>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</si>
  <si>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</si>
  <si>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</si>
  <si>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</si>
  <si>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</si>
  <si>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</si>
  <si>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</si>
  <si>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</si>
  <si>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</si>
  <si>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</si>
  <si>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</si>
  <si>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</si>
  <si>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</si>
  <si>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</si>
  <si>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</si>
  <si>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</si>
  <si>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</si>
  <si>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</si>
  <si>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</si>
  <si>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</si>
  <si>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</si>
  <si>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</si>
  <si>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</si>
  <si>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</si>
  <si>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</si>
  <si>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</si>
  <si>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</si>
  <si>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</si>
  <si>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</si>
  <si>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</si>
  <si>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</si>
  <si>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</si>
  <si>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</si>
  <si>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</si>
  <si>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</si>
  <si>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</si>
  <si>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</si>
  <si>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</si>
  <si>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</si>
  <si>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</si>
  <si>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</si>
  <si>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</si>
  <si>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</si>
  <si>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</si>
  <si>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</si>
  <si>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</si>
  <si>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</si>
  <si>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</si>
  <si>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</si>
  <si>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</si>
  <si>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</si>
  <si>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</si>
  <si>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</si>
  <si>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</si>
  <si>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</si>
  <si>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</si>
  <si>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</si>
  <si>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</si>
  <si>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</si>
  <si>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</si>
  <si>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</si>
  <si>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</si>
  <si>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</si>
  <si>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</si>
  <si>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</si>
  <si>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</si>
  <si>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</si>
  <si>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</si>
  <si>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</si>
  <si>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</si>
  <si>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</si>
  <si>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</si>
  <si>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</si>
  <si>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</si>
  <si>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</si>
  <si>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</si>
  <si>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</si>
  <si>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</si>
  <si>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</si>
  <si>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</si>
  <si>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</si>
  <si>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</si>
  <si>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</si>
  <si>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</si>
  <si>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</si>
  <si>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</si>
  <si>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</si>
  <si>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</si>
  <si>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</si>
  <si>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</si>
  <si>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</si>
  <si>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</si>
  <si>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</si>
  <si>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</si>
  <si>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</si>
  <si>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</si>
  <si>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</si>
  <si>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</si>
  <si>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</si>
  <si>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</si>
  <si>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</si>
  <si>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</si>
  <si>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</si>
  <si>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</si>
  <si>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</si>
  <si>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</si>
  <si>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</si>
  <si>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</si>
  <si>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</si>
  <si>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</si>
  <si>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</si>
  <si>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</si>
  <si>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</si>
  <si>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</si>
  <si>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</si>
  <si>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</si>
  <si>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</si>
  <si>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</si>
  <si>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</si>
  <si>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</si>
  <si>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</si>
  <si>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</si>
  <si>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</si>
  <si>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</si>
  <si>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</si>
  <si>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</si>
  <si>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</si>
  <si>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</si>
  <si>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</si>
  <si>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</si>
  <si>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</si>
  <si>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</si>
  <si>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</si>
  <si>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</si>
  <si>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</si>
  <si>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</si>
  <si>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</si>
  <si>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</si>
  <si>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</si>
  <si>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</si>
  <si>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</si>
  <si>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</si>
  <si>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</si>
  <si>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</si>
  <si>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</si>
  <si>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</si>
  <si>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</si>
  <si>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</si>
  <si>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</si>
  <si>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</si>
  <si>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</si>
  <si>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</si>
  <si>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</si>
  <si>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</si>
  <si>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</si>
  <si>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</si>
  <si>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</si>
  <si>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</si>
  <si>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</si>
  <si>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</si>
  <si>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</si>
  <si>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</si>
  <si>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</si>
  <si>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</si>
  <si>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</si>
  <si>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</si>
  <si>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</si>
  <si>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</si>
  <si>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</si>
  <si>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</si>
  <si>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</si>
  <si>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</si>
  <si>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</si>
  <si>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</si>
  <si>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</si>
  <si>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</si>
  <si>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</si>
  <si>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</si>
  <si>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</si>
  <si>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</si>
  <si>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</si>
  <si>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</si>
  <si>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</si>
  <si>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</si>
  <si>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</si>
  <si>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</si>
  <si>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</si>
  <si>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</si>
  <si>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</si>
  <si>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</si>
  <si>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</si>
  <si>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</si>
  <si>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</si>
  <si>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</si>
  <si>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</si>
  <si>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</si>
  <si>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</si>
  <si>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</si>
  <si>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</si>
  <si>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</si>
  <si>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</si>
  <si>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</si>
  <si>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</si>
  <si>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</si>
  <si>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</si>
  <si>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</si>
  <si>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</si>
  <si>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</si>
  <si>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</si>
  <si>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</si>
  <si>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</si>
  <si>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</si>
  <si>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</si>
  <si>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</si>
  <si>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</si>
  <si>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</si>
  <si>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</si>
  <si>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</si>
  <si>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</si>
  <si>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</si>
  <si>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</si>
  <si>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</si>
  <si>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</si>
  <si>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</si>
  <si>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</si>
  <si>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</si>
  <si>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</si>
  <si>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</si>
  <si>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</si>
  <si>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</si>
  <si>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</si>
  <si>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</si>
  <si>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</si>
  <si>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</si>
  <si>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</si>
  <si>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</si>
  <si>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</si>
  <si>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</si>
  <si>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</si>
  <si>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</si>
  <si>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</si>
  <si>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</si>
  <si>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</si>
  <si>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</si>
  <si>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</si>
  <si>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</si>
  <si>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</si>
  <si>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</si>
  <si>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</si>
  <si>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</si>
  <si>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</si>
  <si>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</si>
  <si>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</si>
  <si>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</si>
  <si>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</si>
  <si>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</si>
  <si>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</si>
  <si>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</si>
  <si>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</si>
  <si>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</si>
  <si>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</si>
  <si>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</si>
  <si>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</si>
  <si>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</si>
  <si>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</si>
  <si>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</si>
  <si>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</si>
  <si>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</si>
  <si>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</si>
  <si>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</si>
  <si>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</si>
  <si>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</si>
  <si>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</si>
  <si>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</si>
  <si>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</si>
  <si>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</si>
  <si>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</si>
  <si>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</si>
  <si>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</si>
  <si>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</si>
  <si>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</si>
  <si>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</si>
  <si>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</si>
  <si>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</si>
  <si>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</si>
  <si>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</si>
  <si>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</si>
  <si>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</si>
  <si>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</si>
  <si>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</si>
  <si>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</si>
  <si>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</si>
  <si>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</si>
  <si>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</si>
  <si>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</si>
  <si>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</si>
  <si>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</si>
  <si>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</si>
  <si>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</si>
  <si>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</si>
  <si>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</si>
  <si>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</si>
  <si>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</si>
  <si>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</si>
  <si>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</si>
  <si>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</si>
  <si>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</si>
  <si>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</si>
  <si>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</si>
  <si>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</si>
  <si>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</si>
  <si>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</si>
  <si>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</si>
  <si>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</si>
  <si>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</si>
  <si>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</si>
  <si>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</si>
  <si>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</si>
  <si>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</si>
  <si>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</si>
  <si>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</si>
  <si>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</si>
  <si>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</si>
  <si>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</si>
  <si>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</si>
  <si>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</si>
  <si>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</si>
  <si>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</si>
  <si>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</si>
  <si>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</si>
  <si>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</si>
  <si>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</si>
  <si>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</si>
  <si>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</si>
  <si>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</si>
  <si>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</si>
  <si>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</si>
  <si>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</si>
  <si>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</si>
  <si>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</si>
  <si>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</si>
  <si>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</si>
  <si>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</si>
  <si>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</si>
  <si>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</si>
  <si>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</si>
  <si>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</si>
  <si>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</si>
  <si>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</si>
  <si>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</si>
  <si>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</si>
  <si>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</si>
  <si>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</si>
  <si>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</si>
  <si>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</si>
  <si>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</si>
  <si>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</si>
  <si>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</si>
  <si>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</si>
  <si>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</si>
  <si>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</si>
  <si>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</si>
  <si>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</si>
  <si>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</si>
  <si>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</si>
  <si>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</si>
  <si>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</si>
  <si>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</si>
  <si>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</si>
  <si>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</si>
  <si>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</si>
  <si>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</si>
  <si>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</si>
  <si>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</si>
  <si>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</si>
  <si>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</si>
  <si>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</si>
  <si>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</si>
  <si>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</si>
  <si>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</si>
  <si>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</si>
  <si>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</si>
  <si>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</si>
  <si>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</si>
  <si>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</si>
  <si>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</si>
  <si>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</si>
  <si>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</si>
  <si>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</si>
  <si>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</si>
  <si>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</si>
  <si>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</si>
  <si>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</si>
  <si>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</si>
  <si>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</si>
  <si>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</si>
  <si>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</si>
  <si>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</si>
  <si>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</si>
  <si>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</si>
  <si>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</si>
  <si>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</si>
  <si>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</si>
  <si>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</si>
  <si>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</si>
  <si>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</si>
  <si>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</si>
  <si>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</si>
  <si>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</si>
  <si>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</si>
  <si>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</si>
  <si>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</si>
  <si>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</si>
  <si>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</si>
  <si>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</si>
  <si>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</si>
  <si>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</si>
  <si>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</si>
  <si>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</si>
  <si>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</si>
  <si>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</si>
  <si>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</si>
  <si>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</si>
  <si>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</si>
  <si>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</si>
  <si>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</si>
  <si>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</si>
  <si>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</si>
  <si>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</si>
  <si>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</si>
  <si>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</si>
  <si>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</si>
  <si>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</si>
  <si>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</si>
  <si>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</si>
  <si>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</si>
  <si>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</si>
  <si>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</si>
  <si>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</si>
  <si>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</si>
  <si>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</si>
  <si>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</si>
  <si>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</si>
  <si>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</si>
  <si>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</si>
  <si>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</si>
  <si>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</si>
  <si>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</si>
  <si>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</si>
  <si>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</si>
  <si>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</si>
  <si>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</si>
  <si>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</si>
  <si>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</si>
  <si>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</si>
  <si>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</si>
  <si>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</si>
  <si>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</si>
  <si>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</si>
  <si>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</si>
  <si>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</si>
  <si>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</si>
  <si>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</si>
  <si>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</si>
  <si>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</si>
  <si>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</si>
  <si>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</si>
  <si>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</si>
  <si>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</si>
  <si>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</si>
  <si>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</si>
  <si>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</si>
  <si>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</si>
  <si>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</si>
  <si>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</si>
  <si>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</si>
  <si>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</si>
  <si>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</si>
  <si>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</si>
  <si>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</si>
  <si>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</si>
  <si>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</si>
  <si>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</si>
  <si>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</si>
  <si>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</si>
  <si>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</si>
  <si>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</si>
  <si>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</si>
  <si>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</si>
  <si>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</si>
  <si>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</si>
  <si>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</si>
  <si>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</si>
  <si>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</si>
  <si>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</si>
  <si>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</si>
  <si>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</si>
  <si>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</si>
  <si>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</si>
  <si>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</si>
  <si>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</si>
  <si>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</si>
  <si>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</si>
  <si>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</si>
  <si>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</si>
  <si>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</si>
  <si>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</si>
  <si>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</si>
  <si>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</si>
  <si>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</si>
  <si>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</si>
  <si>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</si>
  <si>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</si>
  <si>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</si>
  <si>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</si>
  <si>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</si>
  <si>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</si>
  <si>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</si>
  <si>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</si>
  <si>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</si>
  <si>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</si>
  <si>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</si>
  <si>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</si>
  <si>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</si>
  <si>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</si>
  <si>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</si>
  <si>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</si>
  <si>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</si>
  <si>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</si>
  <si>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</si>
  <si>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</si>
  <si>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</si>
  <si>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</si>
  <si>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</si>
  <si>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</si>
  <si>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</si>
  <si>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</si>
  <si>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</si>
  <si>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</si>
  <si>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</si>
  <si>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</si>
  <si>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</si>
  <si>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</si>
  <si>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</si>
  <si>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</si>
  <si>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</si>
  <si>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</si>
  <si>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</si>
  <si>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</si>
  <si>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</si>
  <si>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</si>
  <si>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</si>
  <si>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</si>
  <si>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</si>
  <si>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</si>
  <si>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</si>
  <si>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</si>
  <si>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</si>
  <si>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</si>
  <si>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</si>
  <si>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</si>
  <si>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</si>
  <si>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</si>
  <si>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</si>
  <si>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</si>
  <si>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</si>
  <si>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</si>
  <si>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</si>
  <si>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</si>
  <si>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</si>
  <si>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</si>
  <si>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</si>
  <si>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</si>
  <si>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</si>
  <si>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</si>
  <si>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</si>
  <si>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</si>
  <si>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</si>
  <si>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</si>
  <si>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</si>
  <si>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</si>
  <si>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</si>
  <si>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</si>
  <si>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</si>
  <si>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</si>
  <si>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</si>
  <si>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</si>
  <si>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</si>
  <si>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</si>
  <si>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</si>
  <si>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</si>
  <si>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</si>
  <si>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</si>
  <si>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</si>
  <si>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</si>
  <si>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</si>
  <si>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</si>
  <si>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</si>
  <si>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</si>
  <si>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</si>
  <si>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</si>
  <si>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</si>
  <si>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</si>
  <si>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</si>
  <si>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</si>
  <si>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</si>
  <si>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</si>
  <si>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</si>
  <si>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</si>
  <si>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</si>
  <si>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</si>
  <si>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</si>
  <si>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</si>
  <si>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</si>
  <si>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</si>
  <si>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</si>
  <si>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</si>
  <si>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</si>
  <si>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</si>
  <si>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</si>
  <si>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</si>
  <si>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</si>
  <si>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</si>
  <si>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</si>
  <si>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</si>
  <si>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</si>
  <si>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</si>
  <si>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</si>
  <si>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</si>
  <si>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</si>
  <si>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</si>
  <si>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</si>
  <si>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</si>
  <si>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</si>
  <si>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</si>
  <si>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</si>
  <si>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</si>
  <si>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</si>
  <si>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</si>
  <si>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</si>
  <si>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</si>
  <si>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</si>
  <si>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</si>
  <si>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</si>
  <si>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</si>
  <si>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</si>
  <si>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</si>
  <si>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</si>
  <si>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</si>
  <si>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</si>
  <si>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</si>
  <si>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</si>
  <si>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</si>
  <si>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</si>
  <si>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</si>
  <si>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</si>
  <si>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</si>
  <si>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</si>
  <si>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</si>
  <si>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</si>
  <si>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</si>
  <si>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</si>
  <si>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</si>
  <si>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</si>
  <si>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</si>
  <si>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</si>
  <si>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</si>
  <si>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</si>
  <si>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</si>
  <si>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</si>
  <si>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</si>
  <si>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</si>
  <si>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</si>
  <si>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</si>
  <si>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</si>
  <si>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</si>
  <si>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</si>
  <si>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</si>
  <si>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</si>
  <si>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</si>
  <si>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</si>
  <si>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</si>
  <si>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</si>
  <si>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</si>
  <si>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</si>
  <si>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</si>
  <si>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</si>
  <si>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</si>
  <si>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</si>
  <si>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</si>
  <si>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</si>
  <si>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</si>
  <si>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</si>
  <si>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</si>
  <si>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</si>
  <si>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</si>
  <si>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</si>
  <si>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</si>
  <si>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</si>
  <si>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</si>
  <si>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</si>
  <si>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</si>
  <si>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</si>
  <si>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</si>
  <si>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</si>
  <si>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</si>
  <si>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</si>
  <si>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</si>
  <si>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</si>
  <si>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</si>
  <si>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</si>
  <si>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</si>
  <si>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</si>
  <si>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</si>
  <si>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</si>
  <si>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</si>
  <si>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</si>
  <si>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</si>
  <si>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</si>
  <si>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</si>
  <si>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</si>
  <si>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</si>
  <si>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</si>
  <si>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</si>
  <si>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</si>
  <si>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</si>
  <si>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</si>
  <si>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</si>
  <si>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</si>
  <si>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</si>
  <si>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</si>
  <si>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</si>
  <si>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</si>
  <si>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</si>
  <si>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</si>
  <si>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</si>
  <si>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</si>
  <si>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</si>
  <si>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</si>
  <si>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</si>
  <si>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</si>
  <si>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</si>
  <si>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</si>
  <si>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</si>
  <si>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</si>
  <si>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</si>
  <si>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</si>
  <si>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</si>
  <si>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</si>
  <si>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</si>
  <si>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</si>
  <si>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</si>
  <si>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</si>
  <si>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</si>
  <si>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</si>
  <si>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</si>
  <si>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</si>
  <si>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</si>
  <si>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</si>
  <si>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</si>
  <si>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</si>
  <si>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</si>
  <si>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</si>
  <si>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</si>
  <si>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</si>
  <si>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</si>
  <si>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</si>
  <si>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</si>
  <si>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</si>
  <si>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</si>
  <si>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</si>
  <si>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</si>
  <si>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</si>
  <si>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</si>
  <si>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</si>
  <si>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</si>
  <si>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</si>
  <si>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</si>
  <si>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</si>
  <si>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</si>
  <si>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</si>
  <si>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</si>
  <si>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</si>
  <si>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</si>
  <si>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</si>
  <si>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</si>
  <si>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</si>
  <si>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</si>
  <si>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</si>
  <si>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</si>
  <si>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</si>
  <si>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</si>
  <si>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</si>
  <si>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</si>
  <si>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</si>
  <si>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</si>
  <si>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</si>
  <si>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</si>
  <si>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</si>
  <si>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</si>
  <si>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</si>
  <si>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</si>
  <si>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</si>
  <si>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</si>
  <si>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</si>
  <si>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</si>
  <si>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</si>
  <si>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</si>
  <si>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</si>
  <si>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</si>
  <si>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</si>
  <si>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</si>
  <si>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</si>
  <si>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</si>
  <si>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</si>
  <si>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</si>
  <si>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</si>
  <si>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</si>
  <si>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</si>
  <si>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</si>
  <si>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</si>
  <si>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</si>
  <si>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</si>
  <si>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</si>
  <si>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</si>
  <si>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</si>
  <si>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</si>
  <si>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</si>
  <si>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</si>
  <si>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</si>
  <si>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</si>
  <si>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</si>
  <si>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</si>
  <si>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</si>
  <si>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</si>
  <si>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</si>
  <si>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</si>
  <si>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</si>
  <si>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</si>
  <si>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</si>
  <si>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</si>
  <si>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</si>
  <si>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</si>
  <si>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</si>
  <si>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</si>
  <si>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</si>
  <si>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</si>
  <si>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</si>
  <si>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</si>
  <si>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</si>
  <si>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</si>
  <si>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</si>
  <si>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</si>
  <si>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</si>
  <si>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</si>
  <si>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</si>
  <si>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</si>
  <si>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</si>
  <si>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</si>
  <si>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</si>
  <si>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</si>
  <si>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</si>
  <si>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</si>
  <si>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</si>
  <si>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</si>
  <si>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</si>
  <si>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</si>
  <si>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</si>
  <si>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</si>
  <si>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</si>
  <si>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</si>
  <si>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</si>
  <si>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</si>
  <si>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</si>
  <si>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</si>
  <si>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</si>
  <si>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</si>
  <si>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</si>
  <si>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</si>
  <si>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</si>
  <si>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</si>
  <si>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</si>
  <si>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</si>
  <si>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</si>
  <si>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</si>
  <si>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</si>
  <si>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</si>
  <si>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</si>
  <si>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</si>
  <si>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</si>
  <si>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</si>
  <si>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</si>
  <si>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</si>
  <si>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</si>
  <si>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</si>
  <si>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</si>
  <si>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</si>
  <si>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</si>
  <si>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</si>
  <si>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</si>
  <si>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</si>
  <si>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</si>
  <si>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</si>
  <si>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</si>
  <si>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</si>
  <si>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</si>
  <si>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</si>
  <si>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</si>
  <si>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</si>
  <si>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</si>
  <si>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</si>
  <si>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</si>
  <si>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</si>
  <si>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</si>
  <si>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</si>
  <si>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</si>
  <si>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</si>
  <si>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</si>
  <si>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</si>
  <si>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</si>
  <si>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</si>
  <si>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</si>
  <si>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</si>
  <si>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</si>
  <si>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</si>
  <si>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</si>
  <si>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</si>
  <si>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</si>
  <si>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</si>
  <si>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</si>
  <si>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</si>
  <si>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</si>
  <si>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</si>
  <si>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</si>
  <si>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</si>
  <si>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</si>
  <si>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</si>
  <si>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</si>
  <si>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</si>
  <si>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</si>
  <si>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</si>
  <si>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</si>
  <si>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</si>
  <si>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</si>
  <si>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</si>
  <si>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</si>
  <si>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</si>
  <si>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</si>
  <si>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</si>
  <si>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</si>
  <si>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</si>
  <si>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</si>
  <si>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</si>
  <si>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</si>
  <si>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</si>
  <si>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</si>
  <si>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</si>
  <si>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</si>
  <si>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</si>
  <si>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</si>
  <si>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</si>
  <si>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</si>
  <si>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</si>
  <si>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</si>
  <si>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</si>
  <si>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</si>
  <si>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</si>
  <si>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</si>
  <si>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</si>
  <si>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</si>
  <si>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</si>
  <si>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</si>
  <si>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</si>
  <si>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</si>
  <si>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</si>
  <si>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</si>
  <si>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</si>
  <si>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</si>
  <si>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</si>
  <si>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</si>
  <si>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</si>
  <si>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</si>
  <si>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</si>
  <si>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</si>
  <si>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</si>
  <si>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</si>
  <si>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</si>
  <si>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</si>
  <si>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</si>
  <si>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</si>
  <si>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</si>
  <si>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</si>
  <si>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</si>
  <si>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</si>
  <si>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</si>
  <si>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</si>
  <si>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</si>
  <si>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</si>
  <si>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</si>
  <si>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</si>
  <si>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</si>
  <si>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</si>
  <si>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</si>
  <si>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</si>
  <si>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</si>
  <si>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</si>
  <si>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</si>
  <si>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</si>
  <si>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</si>
  <si>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</si>
  <si>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</si>
  <si>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</si>
  <si>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</si>
  <si>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</si>
  <si>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</si>
  <si>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</si>
  <si>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</si>
  <si>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</si>
  <si>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</si>
  <si>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</si>
  <si>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</si>
  <si>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</si>
  <si>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</si>
  <si>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</si>
  <si>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</si>
  <si>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</si>
  <si>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</si>
  <si>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</si>
  <si>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</si>
  <si>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</si>
  <si>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</si>
  <si>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</si>
  <si>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</si>
  <si>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</si>
  <si>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</si>
  <si>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</si>
  <si>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</si>
  <si>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</si>
  <si>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</si>
  <si>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</si>
  <si>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</si>
  <si>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</si>
  <si>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</si>
  <si>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</si>
  <si>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</si>
  <si>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</si>
  <si>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</si>
  <si>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</si>
  <si>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</si>
  <si>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</si>
  <si>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</si>
  <si>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</si>
  <si>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</si>
  <si>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</si>
  <si>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</si>
  <si>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</si>
  <si>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</si>
  <si>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</si>
  <si>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</si>
  <si>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</si>
  <si>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</si>
  <si>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</si>
  <si>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</si>
  <si>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</si>
  <si>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</si>
  <si>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</si>
  <si>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</si>
  <si>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</si>
  <si>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</si>
  <si>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</si>
  <si>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</si>
  <si>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</si>
  <si>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</si>
  <si>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</si>
  <si>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</si>
  <si>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</si>
  <si>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</si>
  <si>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</si>
  <si>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</si>
  <si>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</si>
  <si>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</si>
  <si>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</si>
  <si>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</si>
  <si>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</si>
  <si>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</si>
  <si>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</si>
  <si>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</si>
  <si>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</si>
  <si>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</si>
  <si>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</si>
  <si>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</si>
  <si>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</si>
  <si>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</si>
  <si>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</si>
  <si>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</si>
  <si>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</si>
  <si>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</si>
  <si>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</si>
  <si>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</si>
  <si>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</si>
  <si>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</si>
  <si>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</si>
  <si>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</si>
  <si>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</si>
  <si>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</si>
  <si>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</si>
  <si>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</si>
  <si>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</si>
  <si>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</si>
  <si>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</si>
  <si>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</si>
  <si>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</si>
  <si>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</si>
  <si>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</si>
  <si>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</si>
  <si>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</si>
  <si>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</si>
  <si>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</si>
  <si>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</si>
  <si>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</si>
  <si>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</si>
  <si>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</si>
  <si>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</si>
  <si>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</si>
  <si>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</si>
  <si>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</si>
  <si>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</si>
  <si>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</si>
  <si>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</si>
  <si>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</si>
  <si>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</si>
  <si>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</si>
  <si>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</si>
  <si>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</si>
  <si>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</si>
  <si>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</si>
  <si>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</si>
  <si>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</si>
  <si>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</si>
  <si>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</si>
  <si>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</si>
  <si>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</si>
  <si>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</si>
  <si>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</si>
  <si>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</si>
  <si>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</si>
  <si>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</si>
  <si>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</si>
  <si>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</si>
  <si>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</si>
  <si>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</si>
  <si>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</si>
  <si>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</si>
  <si>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</si>
  <si>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</si>
  <si>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</si>
  <si>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</si>
  <si>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</si>
  <si>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</si>
  <si>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</si>
  <si>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</si>
  <si>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</si>
  <si>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</si>
  <si>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</si>
  <si>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</si>
  <si>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</si>
  <si>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</si>
  <si>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</si>
  <si>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</si>
  <si>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</si>
  <si>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</si>
  <si>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</si>
  <si>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</si>
  <si>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</si>
  <si>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</si>
  <si>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</si>
  <si>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</si>
  <si>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</si>
  <si>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</si>
  <si>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</si>
  <si>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</si>
  <si>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</si>
  <si>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</si>
  <si>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</si>
  <si>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</si>
  <si>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</si>
  <si>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</si>
  <si>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</si>
  <si>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</si>
  <si>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</si>
  <si>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</si>
  <si>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</si>
  <si>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</si>
  <si>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</si>
  <si>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</si>
  <si>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</si>
  <si>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</si>
  <si>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</si>
  <si>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</si>
  <si>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</si>
  <si>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</si>
  <si>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</si>
  <si>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</si>
  <si>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</si>
  <si>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</si>
  <si>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</si>
  <si>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</si>
  <si>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</si>
  <si>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</si>
  <si>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</si>
  <si>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</si>
  <si>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</si>
  <si>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</si>
  <si>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</si>
  <si>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</si>
  <si>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</si>
  <si>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</si>
  <si>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</si>
  <si>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</si>
  <si>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</si>
  <si>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</si>
  <si>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</si>
  <si>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</si>
  <si>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</si>
  <si>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</si>
  <si>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</si>
  <si>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</si>
  <si>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</si>
  <si>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</si>
  <si>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</si>
  <si>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</si>
  <si>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</si>
  <si>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</si>
  <si>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</si>
  <si>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</si>
  <si>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</si>
  <si>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</si>
  <si>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</si>
  <si>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</si>
  <si>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</si>
  <si>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</si>
  <si>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</si>
  <si>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</si>
  <si>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</si>
  <si>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</si>
  <si>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</si>
  <si>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</si>
  <si>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</si>
  <si>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</si>
  <si>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</si>
  <si>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</si>
  <si>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</si>
  <si>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</si>
  <si>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</si>
  <si>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</si>
  <si>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</si>
  <si>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</si>
  <si>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</si>
  <si>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</si>
  <si>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</si>
  <si>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</si>
  <si>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</si>
  <si>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</si>
  <si>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</si>
  <si>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</si>
  <si>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</si>
  <si>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</si>
  <si>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</si>
  <si>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</si>
  <si>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</si>
  <si>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</si>
  <si>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</si>
  <si>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</si>
  <si>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</si>
  <si>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</si>
  <si>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</si>
  <si>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</si>
  <si>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</si>
  <si>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</si>
  <si>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</si>
  <si>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</si>
  <si>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</si>
  <si>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</si>
  <si>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</si>
  <si>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</si>
  <si>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</si>
  <si>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</si>
  <si>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</si>
  <si>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</si>
  <si>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</si>
  <si>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</si>
  <si>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</si>
  <si>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</si>
  <si>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</si>
  <si>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</si>
  <si>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</si>
  <si>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</si>
  <si>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</si>
  <si>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</si>
  <si>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</si>
  <si>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</si>
  <si>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</si>
  <si>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</si>
  <si>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</si>
  <si>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</si>
  <si>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</si>
  <si>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</si>
  <si>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</si>
  <si>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</si>
  <si>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</si>
  <si>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</si>
  <si>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</si>
  <si>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</si>
  <si>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</si>
  <si>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</si>
  <si>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</si>
  <si>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</si>
  <si>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</si>
  <si>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</si>
  <si>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</si>
  <si>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</si>
  <si>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</si>
  <si>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</si>
  <si>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</si>
  <si>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</si>
  <si>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</si>
  <si>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</si>
  <si>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</si>
  <si>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</si>
  <si>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</si>
  <si>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</si>
  <si>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</si>
  <si>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</si>
  <si>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</si>
  <si>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</si>
  <si>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</si>
  <si>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</si>
  <si>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</si>
  <si>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</si>
  <si>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</si>
  <si>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</si>
  <si>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</si>
  <si>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</si>
  <si>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</si>
  <si>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</si>
  <si>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</si>
  <si>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</si>
  <si>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</si>
  <si>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</si>
  <si>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</si>
  <si>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</si>
  <si>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</si>
  <si>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</si>
  <si>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</si>
  <si>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</si>
  <si>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</si>
  <si>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</si>
  <si>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</si>
  <si>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</si>
  <si>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</si>
  <si>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</si>
  <si>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</si>
  <si>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</si>
  <si>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</si>
  <si>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</si>
  <si>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</si>
  <si>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</si>
  <si>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</si>
  <si>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</si>
  <si>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</si>
  <si>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</si>
  <si>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</si>
  <si>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</si>
  <si>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</si>
  <si>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</si>
  <si>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</si>
  <si>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</si>
  <si>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</si>
  <si>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</si>
  <si>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</si>
  <si>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</si>
  <si>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</si>
  <si>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</si>
  <si>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</si>
  <si>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</si>
  <si>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</si>
  <si>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</si>
  <si>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</si>
  <si>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</si>
  <si>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</si>
  <si>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</si>
  <si>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</si>
  <si>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</si>
  <si>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</si>
  <si>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</si>
  <si>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</si>
  <si>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</si>
  <si>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</si>
  <si>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</si>
  <si>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</si>
  <si>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</si>
  <si>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</si>
  <si>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</si>
  <si>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</si>
  <si>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</si>
  <si>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</si>
  <si>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</si>
  <si>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</si>
  <si>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</si>
  <si>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</si>
  <si>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</si>
  <si>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</si>
  <si>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</si>
  <si>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</si>
  <si>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</si>
  <si>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</si>
  <si>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</si>
  <si>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</si>
  <si>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</si>
  <si>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</si>
  <si>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</si>
  <si>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</si>
  <si>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</si>
  <si>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</si>
  <si>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</si>
  <si>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</si>
  <si>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</si>
  <si>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</si>
  <si>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</si>
  <si>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</si>
  <si>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</si>
  <si>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</si>
  <si>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</si>
  <si>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</si>
  <si>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</si>
  <si>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</si>
  <si>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</si>
  <si>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</si>
  <si>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</si>
  <si>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</si>
  <si>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</si>
  <si>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</si>
  <si>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</si>
  <si>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</si>
  <si>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</si>
  <si>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</si>
  <si>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</si>
  <si>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</si>
  <si>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</si>
  <si>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</si>
  <si>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</si>
  <si>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</si>
  <si>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</si>
  <si>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</si>
  <si>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</si>
  <si>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</si>
  <si>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</si>
  <si>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</si>
  <si>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</si>
  <si>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</si>
  <si>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</si>
  <si>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</si>
  <si>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</si>
  <si>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</si>
  <si>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</si>
  <si>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</si>
  <si>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</si>
  <si>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</si>
  <si>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</si>
  <si>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</si>
  <si>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</si>
  <si>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</si>
  <si>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</si>
  <si>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</si>
  <si>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</si>
  <si>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</si>
  <si>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</si>
  <si>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</si>
  <si>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</si>
  <si>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</si>
  <si>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</si>
  <si>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</si>
  <si>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</si>
  <si>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</si>
  <si>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</si>
  <si>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</si>
  <si>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</si>
  <si>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</si>
  <si>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</si>
  <si>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</si>
  <si>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</si>
  <si>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</si>
  <si>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</si>
  <si>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</si>
  <si>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</si>
  <si>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</si>
  <si>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</si>
  <si>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</si>
  <si>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</si>
  <si>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</si>
  <si>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</si>
  <si>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</si>
  <si>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</si>
  <si>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</si>
  <si>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</si>
  <si>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</si>
  <si>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</si>
  <si>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</si>
  <si>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</si>
  <si>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</si>
  <si>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</si>
  <si>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</si>
  <si>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</si>
  <si>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</si>
  <si>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</si>
  <si>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</si>
  <si>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</si>
  <si>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</si>
  <si>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</si>
  <si>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</si>
  <si>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</si>
  <si>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</si>
  <si>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</si>
  <si>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</si>
  <si>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</si>
  <si>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</si>
  <si>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</si>
  <si>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</si>
  <si>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</si>
  <si>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</si>
  <si>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</si>
  <si>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</si>
  <si>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</si>
  <si>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</si>
  <si>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</si>
  <si>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</si>
  <si>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</si>
  <si>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</si>
  <si>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</si>
  <si>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</si>
  <si>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</si>
  <si>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</si>
  <si>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</si>
  <si>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</si>
  <si>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</si>
  <si>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</si>
  <si>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</si>
  <si>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</si>
  <si>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</si>
  <si>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</si>
  <si>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</si>
  <si>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</si>
  <si>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</si>
  <si>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</si>
  <si>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</si>
  <si>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</si>
  <si>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</si>
  <si>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</si>
  <si>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</si>
  <si>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</si>
  <si>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</si>
  <si>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</si>
  <si>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</si>
  <si>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</si>
  <si>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</si>
  <si>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</si>
  <si>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</si>
  <si>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</si>
  <si>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</si>
  <si>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</si>
  <si>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</si>
  <si>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</si>
  <si>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</si>
  <si>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</si>
  <si>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</si>
  <si>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</si>
  <si>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</si>
  <si>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</si>
  <si>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</si>
  <si>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</si>
  <si>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</si>
  <si>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</si>
  <si>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</si>
  <si>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</si>
  <si>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</si>
  <si>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</si>
  <si>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</si>
  <si>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</si>
  <si>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</si>
  <si>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</si>
  <si>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</si>
  <si>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</si>
  <si>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</si>
  <si>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</si>
  <si>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</si>
  <si>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</si>
  <si>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</si>
  <si>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</si>
  <si>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</si>
  <si>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</si>
  <si>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</si>
  <si>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</si>
  <si>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</si>
  <si>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</si>
  <si>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</si>
  <si>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</si>
  <si>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</si>
  <si>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</si>
  <si>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</si>
  <si>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</si>
  <si>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</si>
  <si>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</si>
  <si>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</si>
  <si>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</si>
  <si>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</si>
  <si>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</si>
  <si>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</si>
  <si>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</si>
  <si>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</si>
  <si>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</si>
  <si>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</si>
  <si>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</si>
  <si>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</si>
  <si>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</si>
  <si>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</si>
  <si>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</si>
  <si>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</si>
  <si>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</si>
  <si>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</si>
  <si>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</si>
  <si>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</si>
  <si>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</si>
  <si>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</si>
  <si>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</si>
  <si>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</si>
  <si>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</si>
  <si>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</si>
  <si>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</si>
  <si>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</si>
  <si>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</si>
  <si>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</si>
  <si>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</si>
  <si>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</si>
  <si>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</si>
  <si>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</si>
  <si>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</si>
  <si>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</si>
  <si>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</si>
  <si>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</si>
  <si>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</si>
  <si>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</si>
  <si>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</si>
  <si>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</si>
  <si>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</si>
  <si>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</si>
  <si>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</si>
  <si>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</si>
  <si>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</si>
  <si>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</si>
  <si>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</si>
  <si>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</si>
  <si>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</si>
  <si>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</si>
  <si>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</si>
  <si>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</si>
  <si>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</si>
  <si>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</si>
  <si>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</si>
  <si>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</si>
  <si>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</si>
  <si>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</si>
  <si>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</si>
  <si>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</si>
  <si>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</si>
  <si>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</si>
  <si>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</si>
  <si>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</si>
  <si>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</si>
  <si>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</si>
  <si>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</si>
  <si>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</si>
  <si>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</si>
  <si>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</si>
  <si>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</si>
  <si>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</si>
  <si>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</si>
  <si>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</si>
  <si>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</si>
  <si>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</si>
  <si>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</si>
  <si>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</si>
  <si>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</si>
  <si>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</si>
  <si>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</si>
  <si>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</si>
  <si>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</si>
  <si>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</si>
  <si>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</si>
  <si>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</si>
  <si>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</si>
  <si>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</si>
  <si>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</si>
  <si>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</si>
  <si>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</si>
  <si>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</si>
  <si>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</si>
  <si>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</si>
  <si>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</si>
  <si>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</si>
  <si>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</si>
  <si>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</si>
  <si>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</si>
  <si>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</si>
  <si>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</si>
  <si>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</si>
  <si>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</si>
  <si>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</si>
  <si>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</si>
  <si>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</si>
  <si>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</si>
  <si>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</si>
  <si>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</si>
  <si>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</si>
  <si>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</si>
  <si>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</si>
  <si>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</si>
  <si>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</si>
  <si>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</si>
  <si>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</si>
  <si>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</si>
  <si>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</si>
  <si>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</si>
  <si>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</si>
  <si>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</si>
  <si>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</si>
  <si>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</si>
  <si>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</si>
  <si>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</si>
  <si>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</si>
  <si>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</si>
  <si>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</si>
  <si>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</si>
  <si>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</si>
  <si>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</si>
  <si>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</si>
  <si>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</si>
  <si>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</si>
  <si>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</si>
  <si>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</si>
  <si>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</si>
  <si>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</si>
  <si>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</si>
  <si>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</si>
  <si>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</si>
  <si>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</si>
  <si>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</si>
  <si>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</si>
  <si>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</si>
  <si>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</si>
  <si>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</si>
  <si>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</si>
  <si>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</si>
  <si>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</si>
  <si>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</si>
  <si>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</si>
  <si>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</si>
  <si>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</si>
  <si>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</si>
  <si>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</si>
  <si>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</si>
  <si>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</si>
  <si>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</si>
  <si>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</si>
  <si>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</si>
  <si>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</si>
  <si>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</si>
  <si>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</si>
  <si>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</si>
  <si>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</si>
  <si>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</si>
  <si>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</si>
  <si>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</si>
  <si>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</si>
  <si>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</si>
  <si>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</si>
  <si>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</si>
  <si>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</si>
  <si>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</si>
  <si>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</si>
  <si>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</si>
  <si>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</si>
  <si>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</si>
  <si>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</si>
  <si>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</si>
  <si>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</si>
  <si>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</si>
  <si>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</si>
  <si>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</si>
  <si>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</si>
  <si>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</si>
  <si>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</si>
  <si>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</si>
  <si>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</si>
  <si>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</si>
  <si>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</si>
  <si>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</si>
  <si>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</si>
  <si>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</si>
  <si>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</si>
  <si>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</si>
  <si>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</si>
  <si>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</si>
  <si>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</si>
  <si>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</si>
  <si>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</si>
  <si>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</si>
  <si>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</si>
  <si>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</si>
  <si>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</si>
  <si>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</si>
  <si>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</si>
  <si>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</si>
  <si>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</si>
  <si>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</si>
  <si>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</si>
  <si>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</si>
  <si>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</si>
  <si>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</si>
  <si>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</si>
  <si>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</si>
  <si>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</si>
  <si>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</si>
  <si>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</si>
  <si>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</si>
  <si>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</si>
  <si>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</si>
  <si>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</si>
  <si>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</si>
  <si>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</si>
  <si>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</si>
  <si>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</si>
  <si>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</si>
  <si>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</si>
  <si>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</si>
  <si>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</si>
  <si>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</si>
  <si>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</si>
  <si>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</si>
  <si>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</si>
  <si>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</si>
  <si>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</si>
  <si>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</si>
  <si>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</si>
  <si>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</si>
  <si>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</si>
  <si>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</si>
  <si>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</si>
  <si>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</si>
  <si>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</si>
  <si>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</si>
  <si>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</si>
  <si>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</si>
  <si>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</si>
  <si>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</si>
  <si>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</si>
  <si>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</si>
  <si>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</si>
  <si>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</si>
  <si>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</si>
  <si>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</si>
  <si>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</si>
  <si>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</si>
  <si>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</si>
  <si>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</si>
  <si>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</si>
  <si>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</si>
  <si>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</si>
  <si>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</si>
  <si>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</si>
  <si>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</si>
  <si>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</si>
  <si>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</si>
  <si>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</si>
  <si>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</si>
  <si>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</si>
  <si>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</si>
  <si>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</si>
  <si>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</si>
  <si>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</si>
  <si>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</si>
  <si>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</si>
  <si>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</si>
  <si>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</si>
  <si>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</si>
  <si>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</si>
  <si>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</si>
  <si>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</si>
  <si>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</si>
  <si>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</si>
  <si>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</si>
  <si>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</si>
  <si>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</si>
  <si>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</si>
  <si>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</si>
  <si>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</si>
  <si>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</si>
  <si>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</si>
  <si>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</si>
  <si>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</si>
  <si>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</si>
  <si>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</si>
  <si>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</si>
  <si>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</si>
  <si>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</si>
  <si>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</si>
  <si>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</si>
  <si>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</si>
  <si>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</si>
  <si>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</si>
  <si>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</si>
  <si>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</si>
  <si>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</si>
  <si>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</si>
  <si>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</si>
  <si>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</si>
  <si>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</si>
  <si>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</si>
  <si>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</si>
  <si>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</si>
  <si>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</si>
  <si>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</si>
  <si>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</si>
  <si>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</si>
  <si>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</si>
  <si>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</si>
  <si>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</si>
  <si>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</si>
  <si>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</si>
  <si>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</si>
  <si>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</si>
  <si>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</si>
  <si>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</si>
  <si>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</si>
  <si>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</si>
  <si>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</si>
  <si>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</si>
  <si>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</si>
  <si>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</si>
  <si>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</si>
  <si>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</si>
  <si>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</si>
  <si>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</si>
  <si>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</si>
  <si>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</si>
  <si>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</si>
  <si>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</si>
  <si>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</si>
  <si>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</si>
  <si>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</si>
  <si>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</si>
  <si>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</si>
  <si>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</si>
  <si>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</si>
  <si>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</si>
  <si>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</si>
  <si>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</si>
  <si>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</si>
  <si>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</si>
  <si>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</si>
  <si>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</si>
  <si>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</si>
  <si>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</si>
  <si>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</si>
  <si>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</si>
  <si>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</si>
  <si>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</si>
  <si>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</si>
  <si>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</si>
  <si>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</si>
  <si>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</si>
  <si>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</si>
  <si>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</si>
  <si>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</si>
  <si>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</si>
  <si>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</si>
  <si>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</si>
  <si>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</si>
  <si>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</si>
  <si>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</si>
  <si>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</si>
  <si>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</si>
  <si>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</si>
  <si>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</si>
  <si>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</si>
  <si>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</si>
  <si>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</si>
  <si>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</si>
  <si>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</si>
  <si>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</si>
  <si>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</si>
  <si>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</si>
  <si>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</si>
  <si>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</si>
  <si>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</si>
  <si>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</si>
  <si>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</si>
  <si>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</si>
  <si>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</si>
  <si>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</si>
  <si>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</si>
  <si>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</si>
  <si>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</si>
  <si>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</si>
  <si>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</si>
  <si>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</si>
  <si>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</si>
  <si>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</si>
  <si>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</si>
  <si>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</si>
  <si>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</si>
  <si>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</si>
  <si>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</si>
  <si>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</si>
  <si>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</si>
  <si>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</si>
  <si>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</si>
  <si>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</si>
  <si>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</si>
  <si>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</si>
  <si>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</si>
  <si>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</si>
  <si>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</si>
  <si>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</si>
  <si>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</si>
  <si>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</si>
  <si>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</si>
  <si>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</si>
  <si>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</si>
  <si>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</si>
  <si>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</si>
  <si>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</si>
  <si>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</si>
  <si>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</si>
  <si>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</si>
  <si>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</si>
  <si>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</si>
  <si>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</si>
  <si>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</si>
  <si>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</si>
  <si>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</si>
  <si>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</si>
  <si>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</si>
  <si>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</si>
  <si>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</si>
  <si>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</si>
  <si>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</si>
  <si>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</si>
  <si>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</si>
  <si>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</si>
  <si>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</si>
  <si>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</si>
  <si>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</si>
  <si>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</si>
  <si>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</si>
  <si>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</si>
  <si>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</si>
  <si>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</si>
  <si>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</si>
  <si>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</si>
  <si>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</si>
  <si>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</si>
  <si>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</si>
  <si>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</si>
  <si>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</si>
  <si>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</si>
  <si>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</si>
  <si>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</si>
  <si>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</si>
  <si>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</si>
  <si>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</si>
  <si>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</si>
  <si>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</si>
  <si>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</si>
  <si>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</si>
  <si>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</si>
  <si>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</si>
  <si>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</si>
  <si>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</si>
  <si>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</si>
  <si>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</si>
  <si>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</si>
  <si>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</si>
  <si>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</si>
  <si>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</si>
  <si>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</si>
  <si>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</si>
  <si>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</si>
  <si>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</si>
  <si>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</si>
  <si>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</si>
  <si>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</si>
  <si>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</si>
  <si>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</si>
  <si>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</si>
  <si>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</si>
  <si>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</si>
  <si>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</si>
  <si>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</si>
  <si>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</si>
  <si>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</si>
  <si>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</si>
  <si>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</si>
  <si>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</si>
  <si>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</si>
  <si>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</si>
  <si>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</si>
  <si>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</si>
  <si>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</si>
  <si>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</si>
  <si>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</si>
  <si>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</si>
  <si>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</si>
  <si>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</si>
  <si>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</si>
  <si>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</si>
  <si>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</si>
  <si>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</si>
  <si>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</si>
  <si>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</si>
  <si>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</si>
  <si>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</si>
  <si>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</si>
  <si>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</si>
  <si>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</si>
  <si>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</si>
  <si>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</si>
  <si>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</si>
  <si>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</si>
  <si>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</si>
  <si>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</si>
  <si>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</si>
  <si>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</si>
  <si>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</si>
  <si>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</si>
  <si>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</si>
  <si>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</si>
  <si>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</si>
  <si>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</si>
  <si>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</si>
  <si>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</si>
  <si>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</si>
  <si>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</si>
  <si>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</si>
  <si>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</si>
  <si>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</si>
  <si>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</si>
  <si>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</si>
  <si>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</si>
  <si>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</si>
  <si>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</si>
  <si>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</si>
  <si>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</si>
  <si>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</si>
  <si>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</si>
  <si>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</si>
  <si>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</si>
  <si>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</si>
  <si>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</si>
  <si>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</si>
  <si>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</si>
  <si>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</si>
  <si>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</si>
  <si>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</si>
  <si>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</si>
  <si>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</si>
  <si>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</si>
  <si>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</si>
  <si>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</si>
  <si>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</si>
  <si>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</si>
  <si>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</si>
  <si>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</si>
  <si>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</si>
  <si>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</si>
  <si>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</si>
  <si>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</si>
  <si>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</si>
  <si>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</si>
  <si>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</si>
  <si>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</si>
  <si>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</si>
  <si>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</si>
  <si>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</si>
  <si>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</si>
  <si>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</si>
  <si>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</si>
  <si>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</si>
  <si>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</si>
  <si>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</si>
  <si>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</si>
  <si>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</si>
  <si>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</si>
  <si>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</si>
  <si>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</si>
  <si>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</si>
  <si>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</si>
  <si>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</si>
  <si>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</si>
  <si>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</si>
  <si>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</si>
  <si>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</si>
  <si>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</si>
  <si>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</si>
  <si>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</si>
  <si>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</si>
  <si>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</si>
  <si>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</si>
  <si>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</si>
  <si>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</si>
  <si>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</si>
  <si>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</si>
  <si>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</si>
  <si>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</si>
  <si>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</si>
  <si>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</si>
  <si>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</si>
  <si>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</si>
  <si>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</si>
  <si>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</si>
  <si>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</si>
  <si>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</si>
  <si>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</si>
  <si>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</si>
  <si>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</si>
  <si>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</si>
  <si>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</si>
  <si>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</si>
  <si>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</si>
  <si>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</si>
  <si>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</si>
  <si>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</si>
  <si>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</si>
  <si>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</si>
  <si>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</si>
  <si>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</si>
  <si>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</si>
  <si>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</si>
  <si>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</si>
  <si>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</si>
  <si>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</si>
  <si>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</si>
  <si>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</si>
  <si>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</si>
  <si>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</si>
  <si>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</si>
  <si>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</si>
  <si>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</si>
  <si>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</si>
  <si>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</si>
  <si>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</si>
  <si>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</si>
  <si>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</si>
  <si>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</si>
  <si>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</si>
  <si>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</si>
  <si>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</si>
  <si>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</si>
  <si>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</si>
  <si>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</si>
  <si>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</si>
  <si>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</si>
  <si>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</si>
  <si>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</si>
  <si>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</si>
  <si>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</si>
  <si>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</si>
  <si>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</si>
  <si>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</si>
  <si>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</si>
  <si>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</si>
  <si>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</si>
  <si>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</si>
  <si>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</si>
  <si>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</si>
  <si>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</si>
  <si>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</si>
  <si>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</si>
  <si>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</si>
  <si>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</si>
  <si>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</si>
  <si>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</si>
  <si>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</si>
  <si>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</si>
  <si>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</si>
  <si>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</si>
  <si>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</si>
  <si>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</si>
  <si>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</si>
  <si>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</si>
  <si>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</si>
  <si>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</si>
  <si>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</si>
  <si>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</si>
  <si>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</si>
  <si>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</si>
  <si>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</si>
  <si>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</si>
  <si>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</si>
  <si>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</si>
  <si>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</si>
  <si>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</si>
  <si>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</si>
  <si>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</si>
  <si>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</si>
  <si>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</si>
  <si>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</si>
  <si>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</si>
  <si>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</si>
  <si>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</si>
  <si>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</si>
  <si>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</si>
  <si>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</si>
  <si>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</si>
  <si>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</si>
  <si>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</si>
  <si>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</si>
  <si>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</si>
  <si>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</si>
  <si>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</si>
  <si>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</si>
  <si>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</si>
  <si>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</si>
  <si>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</si>
  <si>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</si>
  <si>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</si>
  <si>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</si>
  <si>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</si>
  <si>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</si>
  <si>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</si>
  <si>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</si>
  <si>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</si>
  <si>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</si>
  <si>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</si>
  <si>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</si>
  <si>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</si>
  <si>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</si>
  <si>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</si>
  <si>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</si>
  <si>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</si>
  <si>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</si>
  <si>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</si>
  <si>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</si>
  <si>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</si>
  <si>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</si>
  <si>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</si>
  <si>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</si>
  <si>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</si>
  <si>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</si>
  <si>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</si>
  <si>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</si>
  <si>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</si>
  <si>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</si>
  <si>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</si>
  <si>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</si>
  <si>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</si>
  <si>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</si>
  <si>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</si>
  <si>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</si>
  <si>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</si>
  <si>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</si>
  <si>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</si>
  <si>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</si>
  <si>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</si>
  <si>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</si>
  <si>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</si>
  <si>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</si>
  <si>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</si>
  <si>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</si>
  <si>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</si>
  <si>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</si>
  <si>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</si>
  <si>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</si>
  <si>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</si>
  <si>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</si>
  <si>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</si>
  <si>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</si>
  <si>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</si>
  <si>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</si>
  <si>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</si>
  <si>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</si>
  <si>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</si>
  <si>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</si>
  <si>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</si>
  <si>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</si>
  <si>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</si>
  <si>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</si>
  <si>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</si>
  <si>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</si>
  <si>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</si>
  <si>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</si>
  <si>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</si>
  <si>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</si>
  <si>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</si>
  <si>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</si>
  <si>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</si>
  <si>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</si>
  <si>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</si>
  <si>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</si>
  <si>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</si>
  <si>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</si>
  <si>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</si>
  <si>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</si>
  <si>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</si>
  <si>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</si>
  <si>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</si>
  <si>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</si>
  <si>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</si>
  <si>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</si>
  <si>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</si>
  <si>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</si>
  <si>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</si>
  <si>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</si>
  <si>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</si>
  <si>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</si>
  <si>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</si>
  <si>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</si>
  <si>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</si>
  <si>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</si>
  <si>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</si>
  <si>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</si>
  <si>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</si>
  <si>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</si>
  <si>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</si>
  <si>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</si>
  <si>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</si>
  <si>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</si>
  <si>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</si>
  <si>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</si>
  <si>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</si>
  <si>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</si>
  <si>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</si>
  <si>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</si>
  <si>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</si>
  <si>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</si>
  <si>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</si>
  <si>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</si>
  <si>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</si>
  <si>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</si>
  <si>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</si>
  <si>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</si>
  <si>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</si>
  <si>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</si>
  <si>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</si>
  <si>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</si>
  <si>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</si>
  <si>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</si>
  <si>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</si>
  <si>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</si>
  <si>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</si>
  <si>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</si>
  <si>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</si>
  <si>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</si>
  <si>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</si>
  <si>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</si>
  <si>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</si>
  <si>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</si>
  <si>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</si>
  <si>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</si>
  <si>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</si>
  <si>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</si>
  <si>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</si>
  <si>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</si>
  <si>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</si>
  <si>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</si>
  <si>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</si>
  <si>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</si>
  <si>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</si>
  <si>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</si>
  <si>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</si>
  <si>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</si>
  <si>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</si>
  <si>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</si>
  <si>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</si>
  <si>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</si>
  <si>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</si>
  <si>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</si>
  <si>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</si>
  <si>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</si>
  <si>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</si>
  <si>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</si>
  <si>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</si>
  <si>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</si>
  <si>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</si>
  <si>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</si>
  <si>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</si>
  <si>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</si>
  <si>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</si>
  <si>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</si>
  <si>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</si>
  <si>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</si>
  <si>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</si>
  <si>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</si>
  <si>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</si>
  <si>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</si>
  <si>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</si>
  <si>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</si>
  <si>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</si>
  <si>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</si>
  <si>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</si>
  <si>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</si>
  <si>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</si>
  <si>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</si>
  <si>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</si>
  <si>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</si>
  <si>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</si>
  <si>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</si>
  <si>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</si>
  <si>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</si>
  <si>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</si>
  <si>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</si>
  <si>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</si>
  <si>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</si>
  <si>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</si>
  <si>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</si>
  <si>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</si>
  <si>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</si>
  <si>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</si>
  <si>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</si>
  <si>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</si>
  <si>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</si>
  <si>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</si>
  <si>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</si>
  <si>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</si>
  <si>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</si>
  <si>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</si>
  <si>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</si>
  <si>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</si>
  <si>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</si>
  <si>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</si>
  <si>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</si>
  <si>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</si>
  <si>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</si>
  <si>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</si>
  <si>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</si>
  <si>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</si>
  <si>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</si>
  <si>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</si>
  <si>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</si>
  <si>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</si>
  <si>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</si>
  <si>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</si>
  <si>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</si>
  <si>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</si>
  <si>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</si>
  <si>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</si>
  <si>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</si>
  <si>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</si>
  <si>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</si>
  <si>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</si>
  <si>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</si>
  <si>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</si>
  <si>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</si>
  <si>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</si>
  <si>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</si>
  <si>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</si>
  <si>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</si>
  <si>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</si>
  <si>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</si>
  <si>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</si>
  <si>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</si>
  <si>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</si>
  <si>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</si>
  <si>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</si>
  <si>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</si>
  <si>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</si>
  <si>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</si>
  <si>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</si>
  <si>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</si>
  <si>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</si>
  <si>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</si>
  <si>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</si>
  <si>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</si>
  <si>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</si>
  <si>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</si>
  <si>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</si>
  <si>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</si>
  <si>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</si>
  <si>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</si>
  <si>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</si>
  <si>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</si>
  <si>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</si>
  <si>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</si>
  <si>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</si>
  <si>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</si>
  <si>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</si>
  <si>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</si>
  <si>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</si>
  <si>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</si>
  <si>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</si>
  <si>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</si>
  <si>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</si>
  <si>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</si>
  <si>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</si>
  <si>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</si>
  <si>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</si>
  <si>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</si>
  <si>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</si>
  <si>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</si>
  <si>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</si>
  <si>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</si>
  <si>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</si>
  <si>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</si>
  <si>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</si>
  <si>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</si>
  <si>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</si>
  <si>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</si>
  <si>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</si>
  <si>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</si>
  <si>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</si>
  <si>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</si>
  <si>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</si>
  <si>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</si>
  <si>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</si>
  <si>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</si>
  <si>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</si>
  <si>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</si>
  <si>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</si>
  <si>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</si>
  <si>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</si>
  <si>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</si>
  <si>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</si>
  <si>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</si>
  <si>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</si>
  <si>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</si>
  <si>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</si>
  <si>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</si>
  <si>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</si>
  <si>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</si>
  <si>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</si>
  <si>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</si>
  <si>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</si>
  <si>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</si>
  <si>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</si>
  <si>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</si>
  <si>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</si>
  <si>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</si>
  <si>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</si>
  <si>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</si>
  <si>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</si>
  <si>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</si>
  <si>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</si>
  <si>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</si>
  <si>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</si>
  <si>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</si>
  <si>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</si>
  <si>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</si>
  <si>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</si>
  <si>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</si>
  <si>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</si>
  <si>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</si>
  <si>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</si>
  <si>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</si>
  <si>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</si>
  <si>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</si>
  <si>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</si>
  <si>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</si>
  <si>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</si>
  <si>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</si>
  <si>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</si>
  <si>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</si>
  <si>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</si>
  <si>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</si>
  <si>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</si>
  <si>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</si>
  <si>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</si>
  <si>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</si>
  <si>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</si>
  <si>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</si>
  <si>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</si>
  <si>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</si>
  <si>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</si>
  <si>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</si>
  <si>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</si>
  <si>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</si>
  <si>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</si>
  <si>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</si>
  <si>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</si>
  <si>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</si>
  <si>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</si>
  <si>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</si>
  <si>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</si>
  <si>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</si>
  <si>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</si>
  <si>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</si>
  <si>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</si>
  <si>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</si>
  <si>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</si>
  <si>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</si>
  <si>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</si>
  <si>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</si>
  <si>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</si>
  <si>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</si>
  <si>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</si>
  <si>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</si>
  <si>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</si>
  <si>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</si>
  <si>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</si>
  <si>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</si>
  <si>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</si>
  <si>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</si>
  <si>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</si>
  <si>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</si>
  <si>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</si>
  <si>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</si>
  <si>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</si>
  <si>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</si>
  <si>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</si>
  <si>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</si>
  <si>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</si>
  <si>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</si>
  <si>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</si>
  <si>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</si>
  <si>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</si>
  <si>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</si>
  <si>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</si>
  <si>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</si>
  <si>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</si>
  <si>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</si>
  <si>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</si>
  <si>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</si>
  <si>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</si>
  <si>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</si>
  <si>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</si>
  <si>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</si>
  <si>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</si>
  <si>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</si>
  <si>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</si>
  <si>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</si>
  <si>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</si>
  <si>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</si>
  <si>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</si>
  <si>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</si>
  <si>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</si>
  <si>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</si>
  <si>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</si>
  <si>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</si>
  <si>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</si>
  <si>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</si>
  <si>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</si>
  <si>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</si>
  <si>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</si>
  <si>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</si>
  <si>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</si>
  <si>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</si>
  <si>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</si>
  <si>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</si>
  <si>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</si>
  <si>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</si>
  <si>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</si>
  <si>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</si>
  <si>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</si>
  <si>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</si>
  <si>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</si>
  <si>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</si>
  <si>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</si>
  <si>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</si>
  <si>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</si>
  <si>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</si>
  <si>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</si>
  <si>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</si>
  <si>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</si>
  <si>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</si>
  <si>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</si>
  <si>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</si>
  <si>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</si>
  <si>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</si>
  <si>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</si>
  <si>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</si>
  <si>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</si>
  <si>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</si>
  <si>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</si>
  <si>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</si>
  <si>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</si>
  <si>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</si>
  <si>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</si>
  <si>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</si>
  <si>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</si>
  <si>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</si>
  <si>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</si>
  <si>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</si>
  <si>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</si>
  <si>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</si>
  <si>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</si>
  <si>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</si>
  <si>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</si>
  <si>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</si>
  <si>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</si>
  <si>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</si>
  <si>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</si>
  <si>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</si>
  <si>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</si>
  <si>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</si>
  <si>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</si>
  <si>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</si>
  <si>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</si>
  <si>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</si>
  <si>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</si>
  <si>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</si>
  <si>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</si>
  <si>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</si>
  <si>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</si>
  <si>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</si>
  <si>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</si>
  <si>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</si>
  <si>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</si>
  <si>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</si>
  <si>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</si>
  <si>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</si>
  <si>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</si>
  <si>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</si>
  <si>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</si>
  <si>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</si>
  <si>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</si>
  <si>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</si>
  <si>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</si>
  <si>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</si>
  <si>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</si>
  <si>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</si>
  <si>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</si>
  <si>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</si>
  <si>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</si>
  <si>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</si>
  <si>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</si>
  <si>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</si>
  <si>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</si>
  <si>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</si>
  <si>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</si>
  <si>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</si>
  <si>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</si>
  <si>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</si>
  <si>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</si>
  <si>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</si>
  <si>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</si>
  <si>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</si>
  <si>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</si>
  <si>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</si>
  <si>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</si>
  <si>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</si>
  <si>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</si>
  <si>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</si>
  <si>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</si>
  <si>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</si>
  <si>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</si>
  <si>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</si>
  <si>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</si>
  <si>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</si>
  <si>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</si>
  <si>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</si>
  <si>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</si>
  <si>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</si>
  <si>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</si>
  <si>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</si>
  <si>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</si>
  <si>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</si>
  <si>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</si>
  <si>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</si>
  <si>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</si>
  <si>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</si>
  <si>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</si>
  <si>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</si>
  <si>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</si>
  <si>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</si>
  <si>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</si>
  <si>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</si>
  <si>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</si>
  <si>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</si>
  <si>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</si>
  <si>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</si>
  <si>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</si>
  <si>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</si>
  <si>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</si>
  <si>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</si>
  <si>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</si>
  <si>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</si>
  <si>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</si>
  <si>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</si>
  <si>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</si>
  <si>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</si>
  <si>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</si>
  <si>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</si>
  <si>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</si>
  <si>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</si>
  <si>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</si>
  <si>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</si>
  <si>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</si>
  <si>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</si>
  <si>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</si>
  <si>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</si>
  <si>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</si>
  <si>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</si>
  <si>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</si>
  <si>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</si>
  <si>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</si>
  <si>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</si>
  <si>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</si>
  <si>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</si>
  <si>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</si>
  <si>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</si>
  <si>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</si>
  <si>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</si>
  <si>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</si>
  <si>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</si>
  <si>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</si>
  <si>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</si>
  <si>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</si>
  <si>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</si>
  <si>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</si>
  <si>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</si>
  <si>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</si>
  <si>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</si>
  <si>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</si>
  <si>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</si>
  <si>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</si>
  <si>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</si>
  <si>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</si>
  <si>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</si>
  <si>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</si>
  <si>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</si>
  <si>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</si>
  <si>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</si>
  <si>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</si>
  <si>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</si>
  <si>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</si>
  <si>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</si>
  <si>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</si>
  <si>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</si>
  <si>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</si>
  <si>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</si>
  <si>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</si>
  <si>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</si>
  <si>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</si>
  <si>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</si>
  <si>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</si>
  <si>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</si>
  <si>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</si>
  <si>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</si>
  <si>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</si>
  <si>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</si>
  <si>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</si>
  <si>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</si>
  <si>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</si>
  <si>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</si>
  <si>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</si>
  <si>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</si>
  <si>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</si>
  <si>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</si>
  <si>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</si>
  <si>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</si>
  <si>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</si>
  <si>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</si>
  <si>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</si>
  <si>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</si>
  <si>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</si>
  <si>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</si>
  <si>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</si>
  <si>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</si>
  <si>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</si>
  <si>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</si>
  <si>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</si>
  <si>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</si>
  <si>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</si>
  <si>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</si>
  <si>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</si>
  <si>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</si>
  <si>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</si>
  <si>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</si>
  <si>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</si>
  <si>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</si>
  <si>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</si>
  <si>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</si>
  <si>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</si>
  <si>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</si>
  <si>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</si>
  <si>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</si>
  <si>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</si>
  <si>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</si>
  <si>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</si>
  <si>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</si>
  <si>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</si>
  <si>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</si>
  <si>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</si>
  <si>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</si>
  <si>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</si>
  <si>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</si>
  <si>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</si>
  <si>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</si>
  <si>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</si>
  <si>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</si>
  <si>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</si>
  <si>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</si>
  <si>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</si>
  <si>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</si>
  <si>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</si>
  <si>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</si>
  <si>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</si>
  <si>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</si>
  <si>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</si>
  <si>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</si>
  <si>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</si>
  <si>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</si>
  <si>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</si>
  <si>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</si>
  <si>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</si>
  <si>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</si>
  <si>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</si>
  <si>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</si>
  <si>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</si>
  <si>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</si>
  <si>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</si>
  <si>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</si>
  <si>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</si>
  <si>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</si>
  <si>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</si>
  <si>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</si>
  <si>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</si>
  <si>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</si>
  <si>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</si>
  <si>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</si>
  <si>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</si>
  <si>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</si>
  <si>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</si>
  <si>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</si>
  <si>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</si>
  <si>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</si>
  <si>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</si>
  <si>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</si>
  <si>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</si>
  <si>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</si>
  <si>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</si>
  <si>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</si>
  <si>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</si>
  <si>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</si>
  <si>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</si>
  <si>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</si>
  <si>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</si>
  <si>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</si>
  <si>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</si>
  <si>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</si>
  <si>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</si>
  <si>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</si>
  <si>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</si>
  <si>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</si>
  <si>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</si>
  <si>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</si>
  <si>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</si>
  <si>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</si>
  <si>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</si>
  <si>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</si>
  <si>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</si>
  <si>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</si>
  <si>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</si>
  <si>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</si>
  <si>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</si>
  <si>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</si>
  <si>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</si>
  <si>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</si>
  <si>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</si>
  <si>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</si>
  <si>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</si>
  <si>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</si>
  <si>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</si>
  <si>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</si>
  <si>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</si>
  <si>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</si>
  <si>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</si>
  <si>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</si>
  <si>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</si>
  <si>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</si>
  <si>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</si>
  <si>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</si>
  <si>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</si>
  <si>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</si>
  <si>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</si>
  <si>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</si>
  <si>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</si>
  <si>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</si>
  <si>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</si>
  <si>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</si>
  <si>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</si>
  <si>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</si>
  <si>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</si>
  <si>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</si>
  <si>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</si>
  <si>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</si>
  <si>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</si>
  <si>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</si>
  <si>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</si>
  <si>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</si>
  <si>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</si>
  <si>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</si>
  <si>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</si>
  <si>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</si>
  <si>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</si>
  <si>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</si>
  <si>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</si>
  <si>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</si>
  <si>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</si>
  <si>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</si>
  <si>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</si>
  <si>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</si>
  <si>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</si>
  <si>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</si>
  <si>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</si>
  <si>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</si>
  <si>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</si>
  <si>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</si>
  <si>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</si>
  <si>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</si>
  <si>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</si>
  <si>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</si>
  <si>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</si>
  <si>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</si>
  <si>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</si>
  <si>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</si>
  <si>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</si>
  <si>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</si>
  <si>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</si>
  <si>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</si>
  <si>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</si>
  <si>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</si>
  <si>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</si>
  <si>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</si>
  <si>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</si>
  <si>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</si>
  <si>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</si>
  <si>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</si>
  <si>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</si>
  <si>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</si>
  <si>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</si>
  <si>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</si>
  <si>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</si>
  <si>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</si>
  <si>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</si>
  <si>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</si>
  <si>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</si>
  <si>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</si>
  <si>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</si>
  <si>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</si>
  <si>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</si>
  <si>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</si>
  <si>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</si>
  <si>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</si>
  <si>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</si>
  <si>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</si>
  <si>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</si>
  <si>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</si>
  <si>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</si>
  <si>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</si>
  <si>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</si>
  <si>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</si>
  <si>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</si>
  <si>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</si>
  <si>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</si>
  <si>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</si>
  <si>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</si>
  <si>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</si>
  <si>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</si>
  <si>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</si>
  <si>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</si>
  <si>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</si>
  <si>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</si>
  <si>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</si>
  <si>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</si>
  <si>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</si>
  <si>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</si>
  <si>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</si>
  <si>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</si>
  <si>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</si>
  <si>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</si>
  <si>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</si>
  <si>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</si>
  <si>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</si>
  <si>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</si>
  <si>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</si>
  <si>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</si>
  <si>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</si>
  <si>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</si>
  <si>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</si>
  <si>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</si>
  <si>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</si>
  <si>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</si>
  <si>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</si>
  <si>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</si>
  <si>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</si>
  <si>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</si>
  <si>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</si>
  <si>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</si>
  <si>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</si>
  <si>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</si>
  <si>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</si>
  <si>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</si>
  <si>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</si>
  <si>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</si>
  <si>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</si>
  <si>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</si>
  <si>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</si>
  <si>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</si>
  <si>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</si>
  <si>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</si>
  <si>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</si>
  <si>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</si>
  <si>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</si>
  <si>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</si>
  <si>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</si>
  <si>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</si>
  <si>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</si>
  <si>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</si>
  <si>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</si>
  <si>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</si>
  <si>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</si>
  <si>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</si>
  <si>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</si>
  <si>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</si>
  <si>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</si>
  <si>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</si>
  <si>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</si>
  <si>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</si>
  <si>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</si>
  <si>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</si>
  <si>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</si>
  <si>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</si>
  <si>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</si>
  <si>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</si>
  <si>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</si>
  <si>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</si>
  <si>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</si>
  <si>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</si>
  <si>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</si>
  <si>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</si>
  <si>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</si>
  <si>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</si>
  <si>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</si>
  <si>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</si>
  <si>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</si>
  <si>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</si>
  <si>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</si>
  <si>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</si>
  <si>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</si>
  <si>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</si>
  <si>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</si>
  <si>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</si>
  <si>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</si>
  <si>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</si>
  <si>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</si>
  <si>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</si>
  <si>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</si>
  <si>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</si>
  <si>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</si>
  <si>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</si>
  <si>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</si>
  <si>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</si>
  <si>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</si>
  <si>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</si>
  <si>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</si>
  <si>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</si>
  <si>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</si>
  <si>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</si>
  <si>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</si>
  <si>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</si>
  <si>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</si>
  <si>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</si>
  <si>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</si>
  <si>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</si>
  <si>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</si>
  <si>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</si>
  <si>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</si>
  <si>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</si>
  <si>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</si>
  <si>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</si>
  <si>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</si>
  <si>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</si>
  <si>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</si>
  <si>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</si>
  <si>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</si>
  <si>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</si>
  <si>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</si>
  <si>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</si>
  <si>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</si>
  <si>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</si>
  <si>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</si>
  <si>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</si>
  <si>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</si>
  <si>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</si>
  <si>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</si>
  <si>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</si>
  <si>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</si>
  <si>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</si>
  <si>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</si>
  <si>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</si>
  <si>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</si>
  <si>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</si>
  <si>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</si>
  <si>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</si>
  <si>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</si>
  <si>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</si>
  <si>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</si>
  <si>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</si>
  <si>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</si>
  <si>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</si>
  <si>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</si>
  <si>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</si>
  <si>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</si>
  <si>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</si>
  <si>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</si>
  <si>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</si>
  <si>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</si>
  <si>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</si>
  <si>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</si>
  <si>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</si>
  <si>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</si>
  <si>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</si>
  <si>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</si>
  <si>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</si>
  <si>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</si>
  <si>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</si>
  <si>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</si>
  <si>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</si>
  <si>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</si>
  <si>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</si>
  <si>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</si>
  <si>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</si>
  <si>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</si>
  <si>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</si>
  <si>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</si>
  <si>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</si>
  <si>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</si>
  <si>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</si>
  <si>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</si>
  <si>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</si>
  <si>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</si>
  <si>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</si>
  <si>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</si>
  <si>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</si>
  <si>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</si>
  <si>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</si>
  <si>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</si>
  <si>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</si>
  <si>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</si>
  <si>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</si>
  <si>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</si>
  <si>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</si>
  <si>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</si>
  <si>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</si>
  <si>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</si>
  <si>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</si>
  <si>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</si>
  <si>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</si>
  <si>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</si>
  <si>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</si>
  <si>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</si>
  <si>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</si>
  <si>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</si>
  <si>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</si>
  <si>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</si>
  <si>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</si>
  <si>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</si>
  <si>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</si>
  <si>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</si>
  <si>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</si>
  <si>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</si>
  <si>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</si>
  <si>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</si>
  <si>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</si>
  <si>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</si>
  <si>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</si>
  <si>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</si>
  <si>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</si>
  <si>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</si>
  <si>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</si>
  <si>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</si>
  <si>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</si>
  <si>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</si>
  <si>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</si>
  <si>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</si>
  <si>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</si>
  <si>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</si>
  <si>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</si>
  <si>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</si>
  <si>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</si>
  <si>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</si>
  <si>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</si>
  <si>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</si>
  <si>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</si>
  <si>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</si>
  <si>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</si>
  <si>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</si>
  <si>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</si>
  <si>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</si>
  <si>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</si>
  <si>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</si>
  <si>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</si>
  <si>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</si>
  <si>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</si>
  <si>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</si>
  <si>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</si>
  <si>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</si>
  <si>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</si>
  <si>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</si>
  <si>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</si>
  <si>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</si>
  <si>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</si>
  <si>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</si>
  <si>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</si>
  <si>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</si>
  <si>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</si>
  <si>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</si>
  <si>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</si>
  <si>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</si>
  <si>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</si>
  <si>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</si>
  <si>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</si>
  <si>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</si>
  <si>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</si>
  <si>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</si>
  <si>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</si>
  <si>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</si>
  <si>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</si>
  <si>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</si>
  <si>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</si>
  <si>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</si>
  <si>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</si>
  <si>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</si>
  <si>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</si>
  <si>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</si>
  <si>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</si>
  <si>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</si>
  <si>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</si>
  <si>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</si>
  <si>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</si>
  <si>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</si>
  <si>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</si>
  <si>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</si>
  <si>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</si>
  <si>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</si>
  <si>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</si>
  <si>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</si>
  <si>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</si>
  <si>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</si>
  <si>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</si>
  <si>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</si>
  <si>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</si>
  <si>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</si>
  <si>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</si>
  <si>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</si>
  <si>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</si>
  <si>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</si>
  <si>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</si>
  <si>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</si>
  <si>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</si>
  <si>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</si>
  <si>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</si>
  <si>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</si>
  <si>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</si>
  <si>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</si>
  <si>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</si>
  <si>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</si>
  <si>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</si>
  <si>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</si>
  <si>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</si>
  <si>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</si>
  <si>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</si>
  <si>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</si>
  <si>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</si>
  <si>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</si>
  <si>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</si>
  <si>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</si>
  <si>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</si>
  <si>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</si>
  <si>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</si>
  <si>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</si>
  <si>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</si>
  <si>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</si>
  <si>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</si>
  <si>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</si>
  <si>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</si>
  <si>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</si>
  <si>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</si>
  <si>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</si>
  <si>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</si>
  <si>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</si>
  <si>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</si>
  <si>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</si>
  <si>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</si>
  <si>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</si>
  <si>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</si>
  <si>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</si>
  <si>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</si>
  <si>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</si>
  <si>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</si>
  <si>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</si>
  <si>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</si>
  <si>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</si>
  <si>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</si>
  <si>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</si>
  <si>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</si>
  <si>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</si>
  <si>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</si>
  <si>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</si>
  <si>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</si>
  <si>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</si>
  <si>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</si>
  <si>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</si>
  <si>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</si>
  <si>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</si>
  <si>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</si>
  <si>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</si>
  <si>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</si>
  <si>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</si>
  <si>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</si>
  <si>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</si>
  <si>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</si>
  <si>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</si>
  <si>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</si>
  <si>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</si>
  <si>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</si>
  <si>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</si>
  <si>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</si>
  <si>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</si>
  <si>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</si>
  <si>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</si>
  <si>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</si>
  <si>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</si>
  <si>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</si>
  <si>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</si>
  <si>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</si>
  <si>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</si>
  <si>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</si>
  <si>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</si>
  <si>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</si>
  <si>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</si>
  <si>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</si>
  <si>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</si>
  <si>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</si>
  <si>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</si>
  <si>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</si>
  <si>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</si>
  <si>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</si>
  <si>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</si>
  <si>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</si>
  <si>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</si>
  <si>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</si>
  <si>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</si>
  <si>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</si>
  <si>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</si>
  <si>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</si>
  <si>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</si>
  <si>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</si>
  <si>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</si>
  <si>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</si>
  <si>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</si>
  <si>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</si>
  <si>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</si>
  <si>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</si>
  <si>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</si>
  <si>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</si>
  <si>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</si>
  <si>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</si>
  <si>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</si>
  <si>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</si>
  <si>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</si>
  <si>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</si>
  <si>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</si>
  <si>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</si>
  <si>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</si>
  <si>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</si>
  <si>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</si>
  <si>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</si>
  <si>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</si>
  <si>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</si>
  <si>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</si>
  <si>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</si>
  <si>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</si>
  <si>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</si>
  <si>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</si>
  <si>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</si>
  <si>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</si>
  <si>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</si>
  <si>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</si>
  <si>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</si>
  <si>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</si>
  <si>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</si>
  <si>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</si>
  <si>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</si>
  <si>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</si>
  <si>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</si>
  <si>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</si>
  <si>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</si>
  <si>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</si>
  <si>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</si>
  <si>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</si>
  <si>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</si>
  <si>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</si>
  <si>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</si>
  <si>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</si>
  <si>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</si>
  <si>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</si>
  <si>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</si>
  <si>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</si>
  <si>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</si>
  <si>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</si>
  <si>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</si>
  <si>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</si>
  <si>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</si>
  <si>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</si>
  <si>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</si>
  <si>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</si>
  <si>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</si>
  <si>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</si>
  <si>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</si>
  <si>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</si>
  <si>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</si>
  <si>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</si>
  <si>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</si>
  <si>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</si>
  <si>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</si>
  <si>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</si>
  <si>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</si>
  <si>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</si>
  <si>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</si>
  <si>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</si>
  <si>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</si>
  <si>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</si>
  <si>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</si>
  <si>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</si>
  <si>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</si>
  <si>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</si>
  <si>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</si>
  <si>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</si>
  <si>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</si>
  <si>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</si>
  <si>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</si>
  <si>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</si>
  <si>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</si>
  <si>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</si>
  <si>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</si>
  <si>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</si>
  <si>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</si>
  <si>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</si>
  <si>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</si>
  <si>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</si>
  <si>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</si>
  <si>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</si>
  <si>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</si>
  <si>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</si>
  <si>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</si>
  <si>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</si>
  <si>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</si>
  <si>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</si>
  <si>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</si>
  <si>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</si>
  <si>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</si>
  <si>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</si>
  <si>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</si>
  <si>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</si>
  <si>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</si>
  <si>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</si>
  <si>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</si>
  <si>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</si>
  <si>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</si>
  <si>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</si>
  <si>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</si>
  <si>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</si>
  <si>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</si>
  <si>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</si>
  <si>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</si>
  <si>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</si>
  <si>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</si>
  <si>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</si>
  <si>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</si>
  <si>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</si>
  <si>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</si>
  <si>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</si>
  <si>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</si>
  <si>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</si>
  <si>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</si>
  <si>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</si>
  <si>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</si>
  <si>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</si>
  <si>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</si>
  <si>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</si>
  <si>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</si>
  <si>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</si>
  <si>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</si>
  <si>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</si>
  <si>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</si>
  <si>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</si>
  <si>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</si>
  <si>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</si>
  <si>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</si>
  <si>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</si>
  <si>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</si>
  <si>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</si>
  <si>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</si>
  <si>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</si>
  <si>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</si>
  <si>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</si>
  <si>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</si>
  <si>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</si>
  <si>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</si>
  <si>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</si>
  <si>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</si>
  <si>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</si>
  <si>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</si>
  <si>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</si>
  <si>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</si>
  <si>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</si>
  <si>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</si>
  <si>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</si>
  <si>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</si>
  <si>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</si>
  <si>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</si>
  <si>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</si>
  <si>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</si>
  <si>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</si>
  <si>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</si>
  <si>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</si>
  <si>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</si>
  <si>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</si>
  <si>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</si>
  <si>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</si>
  <si>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</si>
  <si>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</si>
  <si>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</si>
  <si>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</si>
  <si>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</si>
  <si>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</si>
  <si>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</si>
  <si>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</si>
  <si>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</si>
  <si>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</si>
  <si>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</si>
  <si>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</si>
  <si>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</si>
  <si>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</si>
  <si>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</si>
  <si>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</si>
  <si>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</si>
  <si>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</si>
  <si>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</si>
  <si>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</si>
  <si>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</si>
  <si>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</si>
  <si>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</si>
  <si>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</si>
  <si>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</si>
  <si>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</si>
  <si>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</si>
  <si>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</si>
  <si>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</si>
  <si>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</si>
  <si>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</si>
  <si>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</si>
  <si>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</si>
  <si>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</si>
  <si>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</si>
  <si>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</si>
  <si>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</si>
  <si>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</si>
  <si>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</si>
  <si>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</si>
  <si>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</si>
  <si>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</si>
  <si>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</si>
  <si>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</si>
  <si>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</si>
  <si>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</si>
  <si>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</si>
  <si>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</si>
  <si>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</si>
  <si>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</si>
  <si>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</si>
  <si>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</si>
  <si>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</si>
  <si>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</si>
  <si>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</si>
  <si>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</si>
  <si>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</si>
  <si>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</si>
  <si>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</si>
  <si>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</si>
  <si>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</si>
  <si>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</si>
  <si>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</si>
  <si>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</si>
  <si>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</si>
  <si>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</si>
  <si>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</si>
  <si>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</si>
  <si>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</si>
  <si>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</si>
  <si>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</si>
  <si>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</si>
  <si>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</si>
  <si>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</si>
  <si>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</si>
  <si>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</si>
  <si>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</si>
  <si>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</si>
  <si>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</si>
  <si>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</si>
  <si>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</si>
  <si>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</si>
  <si>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</si>
  <si>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</si>
  <si>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</si>
  <si>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</si>
  <si>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</si>
  <si>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</si>
  <si>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</si>
  <si>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</si>
  <si>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</si>
  <si>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</si>
  <si>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</si>
  <si>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</si>
  <si>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</si>
  <si>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</si>
  <si>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</si>
  <si>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</si>
  <si>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</si>
  <si>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</si>
  <si>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</si>
  <si>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</si>
  <si>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</si>
  <si>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</si>
  <si>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</si>
  <si>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</si>
  <si>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</si>
  <si>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</si>
  <si>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</si>
  <si>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</si>
  <si>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</si>
  <si>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</si>
  <si>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</si>
  <si>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</si>
  <si>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</si>
  <si>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</si>
  <si>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</si>
  <si>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</si>
  <si>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</si>
  <si>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</si>
  <si>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</si>
  <si>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</si>
  <si>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</si>
  <si>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</si>
  <si>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</si>
  <si>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</si>
  <si>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</si>
  <si>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</si>
  <si>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</si>
  <si>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</si>
  <si>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</si>
  <si>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</si>
  <si>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</si>
  <si>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</si>
  <si>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</si>
  <si>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</si>
  <si>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</si>
  <si>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</si>
  <si>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</si>
  <si>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</si>
  <si>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</si>
  <si>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</si>
  <si>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</si>
  <si>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</si>
  <si>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</si>
  <si>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</si>
  <si>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</si>
  <si>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</si>
  <si>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</si>
  <si>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</si>
  <si>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</si>
  <si>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</si>
  <si>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</si>
  <si>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</si>
  <si>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</si>
  <si>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</si>
  <si>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</si>
  <si>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</si>
  <si>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</si>
  <si>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</si>
  <si>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</si>
  <si>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</si>
  <si>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</si>
  <si>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</si>
  <si>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</si>
  <si>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</si>
  <si>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</si>
  <si>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</si>
  <si>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</si>
  <si>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</si>
  <si>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</si>
  <si>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</si>
  <si>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</si>
  <si>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</si>
  <si>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</si>
  <si>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</si>
  <si>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</si>
  <si>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</si>
  <si>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</si>
  <si>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</si>
  <si>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</si>
  <si>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</si>
  <si>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</si>
  <si>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</si>
  <si>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</si>
  <si>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</si>
  <si>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</si>
  <si>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</si>
  <si>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</si>
  <si>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</si>
  <si>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</si>
  <si>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</si>
  <si>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</si>
  <si>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</si>
  <si>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</si>
  <si>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</si>
  <si>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</si>
  <si>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</si>
  <si>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</si>
  <si>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</si>
  <si>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</si>
  <si>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</si>
  <si>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</si>
  <si>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</si>
  <si>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</si>
  <si>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</si>
  <si>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</si>
  <si>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</si>
  <si>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</si>
  <si>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</si>
  <si>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</si>
  <si>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</si>
  <si>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</si>
  <si>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</si>
  <si>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</si>
  <si>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</si>
  <si>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</si>
  <si>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</si>
  <si>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</si>
  <si>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</si>
  <si>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</si>
  <si>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</si>
  <si>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</si>
  <si>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</si>
  <si>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</si>
  <si>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</si>
  <si>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</si>
  <si>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</si>
  <si>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</si>
  <si>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</si>
  <si>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</si>
  <si>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</si>
  <si>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</si>
  <si>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</si>
  <si>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</si>
  <si>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</si>
  <si>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</si>
  <si>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</si>
  <si>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</si>
  <si>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</si>
  <si>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</si>
  <si>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</si>
  <si>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</si>
  <si>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</si>
  <si>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</si>
  <si>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</si>
  <si>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</si>
  <si>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</si>
  <si>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</si>
  <si>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</si>
  <si>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</si>
  <si>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</si>
  <si>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</si>
  <si>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</si>
  <si>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</si>
  <si>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</si>
  <si>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</si>
  <si>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</si>
  <si>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</si>
  <si>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</si>
  <si>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</si>
  <si>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</si>
  <si>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</si>
  <si>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</si>
  <si>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</si>
  <si>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</si>
  <si>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</si>
  <si>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</si>
  <si>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</si>
  <si>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</si>
  <si>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</si>
  <si>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</si>
  <si>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</si>
  <si>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</si>
  <si>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</si>
  <si>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</si>
  <si>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</si>
  <si>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</si>
  <si>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</si>
  <si>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</si>
  <si>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</si>
  <si>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</si>
  <si>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</si>
  <si>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</si>
  <si>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</si>
  <si>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</si>
  <si>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</si>
  <si>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</si>
  <si>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</si>
  <si>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</si>
  <si>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</si>
  <si>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</si>
  <si>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</si>
  <si>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</si>
  <si>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</si>
  <si>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</si>
  <si>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</si>
  <si>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</si>
  <si>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</si>
  <si>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</si>
  <si>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</si>
  <si>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</si>
  <si>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</si>
  <si>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</si>
  <si>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</si>
  <si>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</si>
  <si>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</si>
  <si>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</si>
  <si>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</si>
  <si>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</si>
  <si>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</si>
  <si>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</si>
  <si>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</si>
  <si>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</si>
  <si>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</si>
  <si>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</si>
  <si>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</si>
  <si>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</si>
  <si>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</si>
  <si>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</si>
  <si>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</si>
  <si>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</si>
  <si>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</si>
  <si>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</si>
  <si>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</si>
  <si>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</si>
  <si>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</si>
  <si>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</si>
  <si>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</si>
  <si>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</si>
  <si>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</si>
  <si>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</si>
  <si>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</si>
  <si>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</si>
  <si>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</si>
  <si>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</si>
  <si>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</si>
  <si>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</si>
  <si>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</si>
  <si>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</si>
  <si>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</si>
  <si>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</si>
  <si>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</si>
  <si>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</si>
  <si>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</si>
  <si>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</si>
  <si>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</si>
  <si>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</si>
  <si>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</si>
  <si>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</si>
  <si>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</si>
  <si>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</si>
  <si>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</si>
  <si>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</si>
  <si>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</si>
  <si>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</si>
  <si>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</si>
  <si>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</si>
  <si>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</si>
  <si>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</si>
  <si>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</si>
  <si>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</si>
  <si>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</si>
  <si>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</si>
  <si>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</si>
  <si>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</si>
  <si>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</si>
  <si>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</si>
  <si>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</si>
  <si>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</si>
  <si>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</si>
  <si>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</si>
  <si>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</si>
  <si>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</si>
  <si>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</si>
  <si>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</si>
  <si>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</si>
  <si>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</si>
  <si>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</si>
  <si>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</si>
  <si>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</si>
  <si>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</si>
  <si>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</si>
  <si>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</si>
  <si>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</si>
  <si>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</si>
  <si>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</si>
  <si>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</si>
  <si>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</si>
  <si>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</si>
  <si>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</si>
  <si>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</si>
  <si>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</si>
  <si>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</si>
  <si>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</si>
  <si>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</si>
  <si>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</si>
  <si>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</si>
  <si>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</si>
  <si>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</si>
  <si>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</si>
  <si>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</si>
  <si>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</si>
  <si>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</si>
  <si>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</si>
  <si>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</si>
  <si>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</si>
  <si>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</si>
  <si>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</si>
  <si>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</si>
  <si>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</si>
  <si>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</si>
  <si>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</si>
  <si>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</si>
  <si>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</si>
  <si>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</si>
  <si>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</si>
  <si>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</si>
  <si>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</si>
  <si>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</si>
  <si>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</si>
  <si>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</si>
  <si>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</si>
  <si>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</si>
  <si>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</si>
  <si>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</si>
  <si>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</si>
  <si>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</si>
  <si>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</si>
  <si>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</si>
  <si>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</si>
  <si>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</si>
  <si>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</si>
  <si>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</si>
  <si>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</si>
  <si>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</si>
  <si>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</si>
  <si>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</si>
  <si>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</si>
  <si>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</si>
  <si>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</si>
  <si>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</si>
  <si>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</si>
  <si>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</si>
  <si>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</si>
  <si>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</si>
  <si>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</si>
  <si>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</si>
  <si>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</si>
  <si>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</si>
  <si>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</si>
  <si>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</si>
  <si>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</si>
  <si>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</si>
  <si>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</si>
  <si>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</si>
  <si>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</si>
  <si>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</si>
  <si>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</si>
  <si>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</si>
  <si>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</si>
  <si>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</si>
  <si>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</si>
  <si>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</si>
  <si>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</si>
  <si>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</si>
  <si>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</si>
  <si>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</si>
  <si>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</si>
  <si>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</si>
  <si>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</si>
  <si>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</si>
  <si>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</si>
  <si>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</si>
  <si>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</si>
  <si>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</si>
  <si>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</si>
  <si>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</si>
  <si>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</si>
  <si>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</si>
  <si>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</si>
  <si>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</si>
  <si>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</si>
  <si>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</si>
  <si>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</si>
  <si>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</si>
  <si>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</si>
  <si>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</si>
  <si>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</si>
  <si>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</si>
  <si>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</si>
  <si>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</si>
  <si>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</si>
  <si>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</si>
  <si>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</si>
  <si>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</si>
  <si>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</si>
  <si>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</si>
  <si>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</si>
  <si>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</si>
  <si>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</si>
  <si>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</si>
  <si>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</si>
  <si>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</si>
  <si>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</si>
  <si>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</si>
  <si>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</si>
  <si>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</si>
  <si>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</si>
  <si>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</si>
  <si>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</si>
  <si>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</si>
  <si>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</si>
  <si>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</si>
  <si>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</si>
  <si>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</si>
  <si>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</si>
  <si>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</si>
  <si>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</si>
  <si>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</si>
  <si>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</si>
  <si>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</si>
  <si>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</si>
  <si>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</si>
  <si>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</si>
  <si>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</si>
  <si>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</si>
  <si>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</si>
  <si>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</si>
  <si>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</si>
  <si>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</si>
  <si>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</si>
  <si>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</si>
  <si>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</si>
  <si>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</si>
  <si>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</si>
  <si>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</si>
  <si>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</si>
  <si>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</si>
  <si>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</si>
  <si>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</si>
  <si>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</si>
  <si>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</si>
  <si>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</si>
  <si>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</si>
  <si>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</si>
  <si>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</si>
  <si>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</si>
  <si>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</si>
  <si>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</si>
  <si>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</si>
  <si>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</si>
  <si>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</si>
  <si>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</si>
  <si>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</si>
  <si>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</si>
  <si>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</si>
  <si>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</si>
  <si>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</si>
  <si>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</si>
  <si>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</si>
  <si>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</si>
  <si>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</si>
  <si>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</si>
  <si>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</si>
  <si>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</si>
  <si>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</si>
  <si>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</si>
  <si>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</si>
  <si>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</si>
  <si>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</si>
  <si>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</si>
  <si>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</si>
  <si>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</si>
  <si>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</si>
  <si>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</si>
  <si>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</si>
  <si>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</si>
  <si>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</si>
  <si>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</si>
  <si>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</si>
  <si>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</si>
  <si>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</si>
  <si>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</si>
  <si>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</si>
  <si>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</si>
  <si>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</si>
  <si>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</si>
  <si>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</si>
  <si>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</si>
  <si>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</si>
  <si>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</si>
  <si>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</si>
  <si>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</si>
  <si>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</si>
  <si>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</si>
  <si>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</si>
  <si>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</si>
  <si>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</si>
  <si>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</si>
  <si>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</si>
  <si>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</si>
  <si>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</si>
  <si>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</si>
  <si>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</si>
  <si>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</si>
  <si>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</si>
  <si>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</si>
  <si>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</si>
  <si>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</si>
  <si>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</si>
  <si>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</si>
  <si>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</si>
  <si>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</si>
  <si>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</si>
  <si>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</si>
  <si>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</si>
  <si>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</si>
  <si>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</si>
  <si>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</si>
  <si>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</si>
  <si>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</si>
  <si>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</si>
  <si>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</si>
  <si>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</si>
  <si>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</si>
  <si>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</si>
  <si>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</si>
  <si>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</si>
  <si>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</si>
  <si>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</si>
  <si>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</si>
  <si>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</si>
  <si>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</si>
  <si>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</si>
  <si>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</si>
  <si>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</si>
  <si>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</si>
  <si>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</si>
  <si>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</si>
  <si>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</si>
  <si>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</si>
  <si>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</si>
  <si>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</si>
  <si>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</si>
  <si>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</si>
  <si>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</si>
  <si>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</si>
  <si>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</si>
  <si>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</si>
  <si>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</si>
  <si>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</si>
  <si>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</si>
  <si>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</si>
  <si>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</si>
  <si>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</si>
  <si>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</si>
  <si>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</si>
  <si>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</si>
  <si>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</si>
  <si>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</si>
  <si>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</si>
  <si>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</si>
  <si>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</si>
  <si>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</si>
  <si>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</si>
  <si>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</si>
  <si>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</si>
  <si>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</si>
  <si>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</si>
  <si>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</si>
  <si>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</si>
  <si>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</si>
  <si>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</si>
  <si>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</si>
  <si>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</si>
  <si>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</si>
  <si>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</si>
  <si>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</si>
  <si>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</si>
  <si>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</si>
  <si>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</si>
  <si>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</si>
  <si>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</si>
  <si>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</si>
  <si>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</si>
  <si>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</si>
  <si>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</si>
  <si>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</si>
  <si>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</si>
  <si>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</si>
  <si>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</si>
  <si>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</si>
  <si>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</si>
  <si>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</si>
  <si>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</si>
  <si>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</si>
  <si>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</si>
  <si>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</si>
  <si>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</si>
  <si>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</si>
  <si>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</si>
  <si>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</si>
  <si>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</si>
  <si>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</si>
  <si>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</si>
  <si>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</si>
  <si>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</si>
  <si>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</si>
  <si>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</si>
  <si>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</si>
  <si>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</si>
  <si>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</si>
  <si>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</si>
  <si>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</si>
  <si>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</si>
  <si>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</si>
  <si>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</si>
  <si>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</si>
  <si>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</si>
  <si>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</si>
  <si>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</si>
  <si>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</si>
  <si>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</si>
  <si>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</si>
  <si>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</si>
  <si>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</si>
  <si>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</si>
  <si>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</si>
  <si>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</si>
  <si>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</si>
  <si>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</si>
  <si>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</si>
  <si>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</si>
  <si>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</si>
  <si>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</si>
  <si>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</si>
  <si>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</si>
  <si>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</si>
  <si>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</si>
  <si>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</si>
  <si>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</si>
  <si>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</si>
  <si>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</si>
  <si>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</si>
  <si>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</si>
  <si>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</si>
  <si>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</si>
  <si>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</si>
  <si>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</si>
  <si>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</si>
  <si>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</si>
  <si>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</si>
  <si>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</si>
  <si>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</si>
  <si>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</si>
  <si>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</si>
  <si>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</si>
  <si>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</si>
  <si>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</si>
  <si>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</si>
  <si>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</si>
  <si>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</si>
  <si>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</si>
  <si>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</si>
  <si>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</si>
  <si>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</si>
  <si>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</si>
  <si>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</si>
  <si>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</si>
  <si>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</si>
  <si>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</si>
  <si>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</si>
  <si>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</si>
  <si>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</si>
  <si>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</si>
  <si>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</si>
  <si>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</si>
  <si>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</si>
  <si>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</si>
  <si>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</si>
  <si>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</si>
  <si>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</si>
  <si>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</si>
  <si>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</si>
  <si>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</si>
  <si>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</si>
  <si>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</si>
  <si>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</si>
  <si>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</si>
  <si>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</si>
  <si>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</si>
  <si>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</si>
  <si>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</si>
  <si>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</si>
  <si>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</si>
  <si>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</si>
  <si>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</si>
  <si>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</si>
  <si>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</si>
  <si>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</si>
  <si>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</si>
  <si>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</si>
  <si>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</si>
  <si>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</si>
  <si>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</si>
  <si>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</si>
  <si>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</si>
  <si>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</si>
  <si>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</si>
  <si>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</si>
  <si>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</si>
  <si>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</si>
  <si>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</si>
  <si>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</si>
  <si>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</si>
  <si>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</si>
  <si>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</si>
  <si>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</si>
  <si>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</si>
  <si>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</si>
  <si>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</si>
  <si>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</si>
  <si>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</si>
  <si>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</si>
  <si>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</si>
  <si>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</si>
  <si>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</si>
  <si>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</si>
  <si>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</si>
  <si>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</si>
  <si>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</si>
  <si>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</si>
  <si>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</si>
  <si>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</si>
  <si>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</si>
  <si>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</si>
  <si>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</si>
  <si>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</si>
  <si>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</si>
  <si>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</si>
  <si>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</si>
  <si>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</si>
  <si>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</si>
  <si>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</si>
  <si>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</si>
  <si>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</si>
  <si>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</si>
  <si>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</si>
  <si>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</si>
  <si>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</si>
  <si>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</si>
  <si>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</si>
  <si>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</si>
  <si>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</si>
  <si>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</si>
  <si>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</si>
  <si>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</si>
  <si>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</si>
  <si>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</si>
  <si>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</si>
  <si>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</si>
  <si>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</si>
  <si>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</si>
  <si>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</si>
  <si>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</si>
  <si>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</si>
  <si>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</si>
  <si>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</si>
  <si>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</si>
  <si>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</si>
  <si>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</si>
  <si>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</si>
  <si>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</si>
  <si>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</si>
  <si>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</si>
  <si>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</si>
  <si>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</si>
  <si>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</si>
  <si>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</si>
  <si>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</si>
  <si>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</si>
  <si>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</si>
  <si>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</si>
  <si>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</si>
  <si>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</si>
  <si>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</si>
  <si>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</si>
  <si>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</si>
  <si>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</si>
  <si>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</si>
  <si>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</si>
  <si>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</si>
  <si>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</si>
  <si>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</si>
  <si>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</si>
  <si>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</si>
  <si>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</si>
  <si>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</si>
  <si>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</si>
  <si>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</si>
  <si>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</si>
  <si>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</si>
  <si>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</si>
  <si>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</si>
  <si>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</si>
  <si>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</si>
  <si>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</si>
  <si>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</si>
  <si>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</si>
  <si>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</si>
  <si>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</si>
  <si>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</si>
  <si>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</si>
  <si>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</si>
  <si>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</si>
  <si>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</si>
  <si>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</si>
  <si>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</si>
  <si>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</si>
  <si>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</si>
  <si>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</si>
  <si>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</si>
  <si>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</si>
  <si>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</si>
  <si>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</si>
  <si>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</si>
  <si>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</si>
  <si>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</si>
  <si>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</si>
  <si>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</si>
  <si>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</si>
  <si>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</si>
  <si>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</si>
  <si>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</si>
  <si>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</si>
  <si>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</si>
  <si>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</si>
  <si>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</si>
  <si>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</si>
  <si>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</si>
  <si>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</si>
  <si>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</si>
  <si>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</si>
  <si>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</si>
  <si>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</si>
  <si>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</si>
  <si>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</si>
  <si>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</si>
  <si>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</si>
  <si>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</si>
  <si>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</si>
  <si>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</si>
  <si>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</si>
  <si>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</si>
  <si>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</si>
  <si>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</si>
  <si>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</si>
  <si>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</si>
  <si>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</si>
  <si>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</si>
  <si>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</si>
  <si>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</si>
  <si>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</si>
  <si>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</si>
  <si>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</si>
  <si>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</si>
  <si>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</si>
  <si>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</si>
  <si>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</si>
  <si>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</si>
  <si>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</si>
  <si>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</si>
  <si>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</si>
  <si>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</si>
  <si>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</si>
  <si>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</si>
  <si>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</si>
  <si>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</si>
  <si>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</si>
  <si>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</si>
  <si>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</si>
  <si>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</si>
  <si>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</si>
  <si>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</si>
  <si>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</si>
  <si>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</si>
  <si>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</si>
  <si>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</si>
  <si>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</si>
  <si>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</si>
  <si>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</si>
  <si>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</si>
  <si>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</si>
  <si>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</si>
  <si>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</si>
  <si>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</si>
  <si>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</si>
  <si>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</si>
  <si>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</si>
  <si>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</si>
  <si>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</si>
  <si>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</si>
  <si>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</si>
  <si>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</si>
  <si>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</si>
  <si>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</si>
  <si>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</si>
  <si>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</si>
  <si>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</si>
  <si>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</si>
  <si>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</si>
  <si>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</si>
  <si>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</si>
  <si>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</si>
  <si>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</si>
  <si>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</si>
  <si>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</si>
  <si>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</si>
  <si>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</si>
  <si>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</si>
  <si>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</si>
  <si>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</si>
  <si>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</si>
  <si>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</si>
  <si>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</si>
  <si>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</si>
  <si>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</si>
  <si>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</si>
  <si>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</si>
  <si>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</si>
  <si>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</si>
  <si>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</si>
  <si>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</si>
  <si>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</si>
  <si>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</si>
  <si>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</si>
  <si>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</si>
  <si>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</si>
  <si>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</si>
  <si>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</si>
  <si>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</si>
  <si>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</si>
  <si>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</si>
  <si>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</si>
  <si>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</si>
  <si>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</si>
  <si>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</si>
  <si>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</si>
  <si>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</si>
  <si>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</si>
  <si>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</si>
  <si>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</si>
  <si>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</si>
  <si>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</si>
  <si>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</si>
  <si>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</si>
  <si>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</si>
  <si>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</si>
  <si>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</si>
  <si>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</si>
  <si>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</si>
  <si>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</si>
  <si>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</si>
  <si>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</si>
  <si>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</si>
  <si>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</si>
  <si>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</si>
  <si>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</si>
  <si>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</si>
  <si>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</si>
  <si>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</si>
  <si>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</si>
  <si>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</si>
  <si>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</si>
  <si>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</si>
  <si>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</si>
  <si>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</si>
  <si>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</si>
  <si>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</si>
  <si>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</si>
  <si>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</si>
  <si>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</si>
  <si>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</si>
  <si>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</si>
  <si>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</si>
  <si>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</si>
  <si>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</si>
  <si>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</si>
  <si>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</si>
  <si>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</si>
  <si>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</si>
  <si>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</si>
  <si>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</si>
  <si>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</si>
  <si>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</si>
  <si>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</si>
  <si>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</si>
  <si>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</si>
  <si>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</si>
  <si>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</si>
  <si>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</si>
  <si>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</si>
  <si>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</si>
  <si>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</si>
  <si>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</si>
  <si>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</si>
  <si>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</si>
  <si>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</si>
  <si>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</si>
  <si>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</si>
  <si>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</si>
  <si>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</si>
  <si>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</si>
  <si>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</si>
  <si>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</si>
  <si>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</si>
  <si>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</si>
  <si>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</si>
  <si>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</si>
  <si>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</si>
  <si>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</si>
  <si>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</si>
  <si>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</si>
  <si>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</si>
  <si>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</si>
  <si>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</si>
  <si>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</si>
  <si>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</si>
  <si>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</si>
  <si>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</si>
  <si>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</si>
  <si>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</si>
  <si>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</si>
  <si>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</si>
  <si>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</si>
  <si>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</si>
  <si>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</si>
  <si>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</si>
  <si>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</si>
  <si>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</si>
  <si>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</si>
  <si>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</si>
  <si>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</si>
  <si>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</si>
  <si>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</si>
  <si>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</si>
  <si>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</si>
  <si>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</si>
  <si>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</si>
  <si>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</si>
  <si>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</si>
  <si>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</si>
  <si>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</si>
  <si>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</si>
  <si>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</si>
  <si>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</si>
  <si>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</si>
  <si>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</si>
  <si>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</si>
  <si>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</si>
  <si>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</si>
  <si>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</si>
  <si>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</si>
  <si>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</si>
  <si>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</si>
  <si>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</si>
  <si>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</si>
  <si>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</si>
  <si>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</si>
  <si>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</si>
  <si>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</si>
  <si>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</si>
  <si>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</si>
  <si>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</si>
  <si>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</si>
  <si>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</si>
  <si>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</si>
  <si>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</si>
  <si>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</si>
  <si>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</si>
  <si>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</si>
  <si>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</si>
  <si>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</si>
  <si>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</si>
  <si>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</si>
  <si>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</si>
  <si>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</si>
  <si>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</si>
  <si>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</si>
  <si>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</si>
  <si>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</si>
  <si>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</si>
  <si>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</si>
  <si>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</si>
  <si>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</si>
  <si>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</si>
  <si>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</si>
  <si>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</si>
  <si>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</si>
  <si>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</si>
  <si>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</si>
  <si>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</si>
  <si>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</si>
  <si>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</si>
  <si>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</si>
  <si>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</si>
  <si>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</si>
  <si>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</si>
  <si>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</si>
  <si>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</si>
  <si>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</si>
  <si>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</si>
  <si>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</si>
  <si>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</si>
  <si>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</si>
  <si>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</si>
  <si>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</si>
  <si>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</si>
  <si>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</si>
  <si>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</si>
  <si>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</si>
  <si>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</si>
  <si>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</si>
  <si>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</si>
  <si>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</si>
  <si>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</si>
  <si>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</si>
  <si>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</si>
  <si>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</si>
  <si>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</si>
  <si>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</si>
  <si>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</si>
  <si>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</si>
  <si>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</si>
  <si>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</si>
  <si>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</si>
  <si>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</si>
  <si>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</si>
  <si>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</si>
  <si>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</si>
  <si>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</si>
  <si>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</si>
  <si>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</si>
  <si>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</si>
  <si>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</si>
  <si>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</si>
  <si>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</si>
  <si>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</si>
  <si>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</si>
  <si>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</si>
  <si>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</si>
  <si>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</si>
  <si>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</si>
  <si>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</si>
  <si>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</si>
  <si>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</si>
  <si>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</si>
  <si>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</si>
  <si>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</si>
  <si>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</si>
  <si>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</si>
  <si>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</si>
  <si>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</si>
  <si>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</si>
  <si>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</si>
  <si>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</si>
  <si>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</si>
  <si>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</si>
  <si>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</si>
  <si>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</si>
  <si>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</si>
  <si>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</si>
  <si>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</si>
  <si>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</si>
  <si>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</si>
  <si>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</si>
  <si>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</si>
  <si>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</si>
  <si>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</si>
  <si>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</si>
  <si>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</si>
  <si>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</si>
  <si>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</si>
  <si>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</si>
  <si>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</si>
  <si>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</si>
  <si>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</si>
  <si>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</si>
  <si>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</si>
  <si>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</si>
  <si>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</si>
  <si>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</si>
  <si>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</si>
  <si>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</si>
  <si>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</si>
  <si>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</si>
  <si>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</si>
  <si>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</si>
  <si>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</si>
  <si>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</si>
  <si>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</si>
  <si>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</si>
  <si>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</si>
  <si>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</si>
  <si>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</si>
  <si>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</si>
  <si>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</si>
  <si>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</si>
  <si>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</si>
  <si>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</si>
  <si>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</si>
  <si>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</si>
  <si>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</si>
  <si>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</si>
  <si>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</si>
  <si>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</si>
  <si>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</si>
  <si>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</si>
  <si>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</si>
  <si>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</si>
  <si>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</si>
  <si>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</si>
  <si>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</si>
  <si>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</si>
  <si>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</si>
  <si>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</si>
  <si>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</si>
  <si>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</si>
  <si>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</si>
  <si>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</si>
  <si>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</si>
  <si>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</si>
  <si>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</si>
  <si>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</si>
  <si>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</si>
  <si>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</si>
  <si>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</si>
  <si>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</si>
  <si>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</si>
  <si>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</si>
  <si>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</si>
  <si>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</si>
  <si>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</si>
  <si>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</si>
  <si>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</si>
  <si>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</si>
  <si>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</si>
  <si>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</si>
  <si>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</si>
  <si>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</si>
  <si>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</si>
  <si>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</si>
  <si>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</si>
  <si>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</si>
  <si>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</si>
  <si>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</si>
  <si>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</si>
  <si>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</si>
  <si>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</si>
  <si>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</si>
  <si>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</si>
  <si>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</si>
  <si>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</si>
  <si>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</si>
  <si>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</si>
  <si>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</si>
  <si>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</si>
  <si>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</si>
  <si>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</si>
  <si>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</si>
  <si>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</si>
  <si>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</si>
  <si>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</si>
  <si>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</si>
  <si>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</si>
  <si>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</si>
  <si>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</si>
  <si>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</si>
  <si>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</si>
  <si>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</si>
  <si>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</si>
  <si>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</si>
  <si>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</si>
  <si>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</si>
  <si>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</si>
  <si>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</si>
  <si>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</si>
  <si>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</si>
  <si>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</si>
  <si>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</si>
  <si>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</si>
  <si>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</si>
  <si>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</si>
  <si>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</si>
  <si>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</si>
  <si>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</si>
  <si>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</si>
  <si>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</si>
  <si>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</si>
  <si>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</si>
  <si>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</si>
  <si>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</si>
  <si>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</si>
  <si>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</si>
  <si>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</si>
  <si>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</si>
  <si>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</si>
  <si>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</si>
  <si>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</si>
  <si>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</si>
  <si>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</si>
  <si>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</si>
  <si>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</si>
  <si>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</si>
  <si>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</si>
  <si>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</si>
  <si>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</si>
  <si>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</si>
  <si>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</si>
  <si>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</si>
  <si>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</si>
  <si>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</si>
  <si>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</si>
  <si>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</si>
  <si>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</si>
  <si>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</si>
  <si>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</si>
  <si>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</si>
  <si>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</si>
  <si>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</si>
  <si>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</si>
  <si>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</si>
  <si>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</si>
  <si>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</si>
  <si>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</si>
  <si>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</si>
  <si>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</si>
  <si>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</si>
  <si>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</si>
  <si>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</si>
  <si>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</si>
  <si>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</si>
  <si>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</si>
  <si>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</si>
  <si>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</si>
  <si>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</si>
  <si>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</si>
  <si>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</si>
  <si>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</si>
  <si>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</si>
  <si>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</si>
  <si>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</si>
  <si>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</si>
  <si>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</si>
  <si>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</si>
  <si>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</si>
  <si>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</si>
  <si>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</si>
  <si>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</si>
  <si>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</si>
  <si>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</si>
  <si>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</si>
  <si>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</si>
  <si>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</si>
  <si>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</si>
  <si>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</si>
  <si>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</si>
  <si>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</si>
  <si>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</si>
  <si>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</si>
  <si>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</si>
  <si>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</si>
  <si>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</si>
  <si>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</si>
  <si>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</si>
  <si>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</si>
  <si>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</si>
  <si>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</si>
  <si>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</si>
  <si>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</si>
  <si>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</si>
  <si>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</si>
  <si>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</si>
  <si>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</si>
  <si>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</si>
  <si>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</si>
  <si>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</si>
  <si>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</si>
  <si>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</si>
  <si>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</si>
  <si>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</si>
  <si>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</si>
  <si>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</si>
  <si>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</si>
  <si>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</si>
  <si>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</si>
  <si>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</si>
  <si>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</si>
  <si>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</si>
  <si>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</si>
  <si>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</si>
  <si>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</si>
  <si>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</si>
  <si>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</si>
  <si>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</si>
  <si>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</si>
  <si>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</si>
  <si>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</si>
  <si>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</si>
  <si>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</si>
  <si>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</si>
  <si>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</si>
  <si>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</si>
  <si>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</si>
  <si>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</si>
  <si>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</si>
  <si>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</si>
  <si>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</si>
  <si>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</si>
  <si>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</si>
  <si>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</si>
  <si>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</si>
  <si>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</si>
  <si>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</si>
  <si>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</si>
  <si>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</si>
  <si>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</si>
  <si>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</si>
  <si>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</si>
  <si>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</si>
  <si>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</si>
  <si>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</si>
  <si>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</si>
  <si>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</si>
  <si>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</si>
  <si>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</si>
  <si>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</si>
  <si>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</si>
  <si>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</si>
  <si>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</si>
  <si>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</si>
  <si>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</si>
  <si>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</si>
  <si>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</si>
  <si>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</si>
  <si>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</si>
  <si>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</si>
  <si>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</si>
  <si>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</si>
  <si>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</si>
  <si>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</si>
  <si>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</si>
  <si>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</si>
  <si>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</si>
  <si>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</si>
  <si>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</si>
  <si>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</si>
  <si>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</si>
  <si>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</si>
  <si>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</si>
  <si>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</si>
  <si>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</si>
  <si>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</si>
  <si>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</si>
  <si>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</si>
  <si>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</si>
  <si>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</si>
  <si>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</si>
  <si>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</si>
  <si>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</si>
  <si>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</si>
  <si>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</si>
  <si>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</si>
  <si>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</si>
  <si>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</si>
  <si>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</si>
  <si>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</si>
  <si>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</si>
  <si>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</si>
  <si>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</si>
  <si>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</si>
  <si>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</si>
  <si>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</si>
  <si>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</si>
  <si>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</si>
  <si>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</si>
  <si>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</si>
  <si>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</si>
  <si>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</si>
  <si>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</si>
  <si>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</si>
  <si>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</si>
  <si>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</si>
  <si>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</si>
  <si>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</si>
  <si>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</si>
  <si>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</si>
  <si>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</si>
  <si>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</si>
  <si>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</si>
  <si>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</si>
  <si>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</si>
  <si>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</si>
  <si>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</si>
  <si>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</si>
  <si>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</si>
  <si>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</si>
  <si>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</si>
  <si>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</si>
  <si>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</si>
  <si>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</si>
  <si>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</si>
  <si>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</si>
  <si>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</si>
  <si>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</si>
  <si>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</si>
  <si>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</si>
  <si>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</si>
  <si>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</si>
  <si>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</si>
  <si>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</si>
  <si>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</si>
  <si>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</si>
  <si>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</si>
  <si>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</si>
  <si>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</si>
  <si>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</si>
  <si>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</si>
  <si>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</si>
  <si>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</si>
  <si>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</si>
  <si>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</si>
  <si>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</si>
  <si>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</si>
  <si>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</si>
  <si>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</si>
  <si>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</si>
  <si>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</si>
  <si>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</si>
  <si>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</si>
  <si>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</si>
  <si>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</si>
  <si>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</si>
  <si>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</si>
  <si>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</si>
  <si>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</si>
  <si>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</si>
  <si>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</si>
  <si>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</si>
  <si>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</si>
  <si>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</si>
  <si>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</si>
  <si>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</si>
  <si>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</si>
  <si>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</si>
  <si>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</si>
  <si>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</si>
  <si>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</si>
  <si>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</si>
  <si>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</si>
  <si>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</si>
  <si>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</si>
  <si>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</si>
  <si>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</si>
  <si>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</si>
  <si>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</si>
  <si>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</si>
  <si>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</si>
  <si>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</si>
  <si>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</si>
  <si>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</si>
  <si>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</si>
  <si>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</si>
  <si>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</si>
  <si>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</si>
  <si>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</si>
  <si>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</si>
  <si>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</si>
  <si>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</si>
  <si>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</si>
  <si>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</si>
  <si>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</si>
  <si>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</si>
  <si>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</si>
  <si>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</si>
  <si>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</si>
  <si>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</si>
  <si>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</si>
  <si>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</si>
  <si>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</si>
  <si>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</si>
  <si>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</si>
  <si>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</si>
  <si>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</si>
  <si>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</si>
  <si>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</si>
  <si>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</si>
  <si>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</si>
  <si>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</si>
  <si>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</si>
  <si>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</si>
  <si>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</si>
  <si>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</si>
  <si>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</si>
  <si>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</si>
  <si>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</si>
  <si>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</si>
  <si>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</si>
  <si>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</si>
  <si>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</si>
  <si>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</si>
  <si>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</si>
  <si>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</si>
  <si>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</si>
  <si>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</si>
  <si>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</si>
  <si>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</si>
  <si>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</si>
  <si>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</si>
  <si>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</si>
  <si>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</si>
  <si>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</si>
  <si>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</si>
  <si>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</si>
  <si>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</si>
  <si>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</si>
  <si>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</si>
  <si>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</si>
  <si>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</si>
  <si>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</si>
  <si>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</si>
  <si>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</si>
  <si>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</si>
  <si>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</si>
  <si>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</si>
  <si>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</si>
  <si>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</si>
  <si>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</si>
  <si>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</si>
  <si>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</si>
  <si>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</si>
  <si>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</si>
  <si>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</si>
  <si>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</si>
  <si>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</si>
  <si>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</si>
  <si>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</si>
  <si>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</si>
  <si>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</si>
  <si>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</si>
  <si>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</si>
  <si>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</si>
  <si>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</si>
  <si>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</si>
  <si>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</si>
  <si>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</si>
  <si>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</si>
  <si>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</si>
  <si>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</si>
  <si>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</si>
  <si>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</si>
  <si>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</si>
  <si>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</si>
  <si>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</si>
  <si>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</si>
  <si>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</si>
  <si>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</si>
  <si>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</si>
  <si>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</si>
  <si>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</si>
  <si>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</si>
  <si>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</si>
  <si>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</si>
  <si>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</si>
  <si>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</si>
  <si>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</si>
  <si>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</si>
  <si>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</si>
  <si>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</si>
  <si>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</si>
  <si>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</si>
  <si>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</si>
  <si>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</si>
  <si>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</si>
  <si>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</si>
  <si>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</si>
  <si>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</si>
  <si>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</si>
  <si>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</si>
  <si>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</si>
  <si>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</si>
  <si>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</si>
  <si>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</si>
  <si>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</si>
  <si>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</si>
  <si>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</si>
  <si>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</si>
  <si>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</si>
  <si>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</si>
  <si>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</si>
  <si>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</si>
  <si>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</si>
  <si>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</si>
  <si>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</si>
  <si>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</si>
  <si>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</si>
  <si>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</si>
  <si>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</si>
  <si>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</si>
  <si>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</si>
  <si>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</si>
  <si>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</si>
  <si>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</si>
  <si>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</si>
  <si>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</si>
  <si>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</si>
  <si>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</si>
  <si>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</si>
  <si>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</si>
  <si>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</si>
  <si>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</si>
  <si>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</si>
  <si>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</si>
  <si>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</si>
  <si>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</si>
  <si>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</si>
  <si>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</si>
  <si>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</si>
  <si>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</si>
  <si>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</si>
  <si>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</si>
  <si>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</si>
  <si>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</si>
  <si>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</si>
  <si>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</si>
  <si>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</si>
  <si>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</si>
  <si>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</si>
  <si>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</si>
  <si>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</si>
  <si>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</si>
  <si>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</si>
  <si>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</si>
  <si>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</si>
  <si>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</si>
  <si>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</si>
  <si>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</si>
  <si>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</si>
  <si>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</si>
  <si>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</si>
  <si>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</si>
  <si>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</si>
  <si>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</si>
  <si>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</si>
  <si>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</si>
  <si>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</si>
  <si>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</si>
  <si>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</si>
  <si>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</si>
  <si>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</si>
  <si>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</si>
  <si>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</si>
  <si>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</si>
  <si>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</si>
  <si>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</si>
  <si>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</si>
  <si>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</si>
  <si>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</si>
  <si>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</si>
  <si>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</si>
  <si>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</si>
  <si>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</si>
  <si>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</si>
  <si>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</si>
  <si>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</si>
  <si>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</si>
  <si>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</si>
  <si>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</si>
  <si>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</si>
  <si>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</si>
  <si>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</si>
  <si>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</si>
  <si>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</si>
  <si>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</si>
  <si>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</si>
  <si>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</si>
  <si>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</si>
  <si>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</si>
  <si>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</si>
  <si>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</si>
  <si>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</si>
  <si>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</si>
  <si>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</si>
  <si>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</si>
  <si>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</si>
  <si>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</si>
  <si>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</si>
  <si>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</si>
  <si>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</si>
  <si>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</si>
  <si>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</si>
  <si>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</si>
  <si>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</si>
  <si>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</si>
  <si>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</si>
  <si>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</si>
  <si>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</si>
  <si>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</si>
  <si>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</si>
  <si>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</si>
  <si>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</si>
  <si>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</si>
  <si>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</si>
  <si>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</si>
  <si>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</si>
  <si>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</si>
  <si>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</si>
  <si>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</si>
  <si>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</si>
  <si>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</si>
  <si>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</si>
  <si>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</si>
  <si>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</si>
  <si>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</si>
  <si>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</si>
  <si>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</si>
  <si>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</si>
  <si>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</si>
  <si>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</si>
  <si>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</si>
  <si>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</si>
  <si>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</si>
  <si>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</si>
  <si>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</si>
  <si>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</si>
  <si>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</si>
  <si>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</si>
  <si>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</si>
  <si>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</si>
  <si>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</si>
  <si>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</si>
  <si>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</si>
  <si>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</si>
  <si>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</si>
  <si>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</si>
  <si>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</si>
  <si>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</si>
  <si>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</si>
  <si>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</si>
  <si>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</si>
  <si>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</si>
  <si>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</si>
  <si>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</si>
  <si>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</si>
  <si>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</si>
  <si>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</si>
  <si>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</si>
  <si>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</si>
  <si>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</si>
  <si>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</si>
  <si>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</si>
  <si>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</si>
  <si>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</si>
  <si>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</si>
  <si>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</si>
  <si>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</si>
  <si>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</si>
  <si>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</si>
  <si>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</si>
  <si>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</si>
  <si>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</si>
  <si>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</si>
  <si>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</si>
  <si>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</si>
  <si>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</si>
  <si>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</si>
  <si>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</si>
  <si>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</si>
  <si>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</si>
  <si>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</si>
  <si>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</si>
  <si>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</si>
  <si>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</si>
  <si>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</si>
  <si>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</si>
  <si>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</si>
  <si>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</si>
  <si>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</si>
  <si>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</si>
  <si>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</si>
  <si>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</si>
  <si>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</si>
  <si>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</si>
  <si>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</si>
  <si>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</si>
  <si>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</si>
  <si>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</si>
  <si>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</si>
  <si>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</si>
  <si>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</si>
  <si>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</si>
  <si>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</si>
  <si>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</si>
  <si>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</si>
  <si>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</si>
  <si>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</si>
  <si>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</si>
  <si>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</si>
  <si>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</si>
  <si>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</si>
  <si>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</si>
  <si>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</si>
  <si>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</si>
  <si>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</si>
  <si>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</si>
  <si>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</si>
  <si>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</si>
  <si>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</si>
  <si>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</si>
  <si>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</si>
  <si>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</si>
  <si>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</si>
  <si>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</si>
  <si>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</si>
  <si>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</si>
  <si>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</si>
  <si>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</si>
  <si>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</si>
  <si>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</si>
  <si>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</si>
  <si>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</si>
  <si>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</si>
  <si>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</si>
  <si>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</si>
  <si>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</si>
  <si>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</si>
  <si>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</si>
  <si>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</si>
  <si>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</si>
  <si>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</si>
  <si>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</si>
  <si>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</si>
  <si>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</si>
  <si>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</si>
  <si>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</si>
  <si>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</si>
  <si>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</si>
  <si>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</si>
  <si>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</si>
  <si>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</si>
  <si>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</si>
  <si>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</si>
  <si>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</si>
  <si>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</si>
  <si>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</si>
  <si>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</si>
  <si>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</si>
  <si>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</si>
  <si>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</si>
  <si>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</si>
  <si>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</si>
  <si>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</si>
  <si>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</si>
  <si>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</si>
  <si>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</si>
  <si>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</si>
  <si>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</si>
  <si>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</si>
  <si>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</si>
  <si>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</si>
  <si>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</si>
  <si>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</si>
  <si>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</si>
  <si>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</si>
  <si>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</si>
  <si>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</si>
  <si>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</si>
  <si>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</si>
  <si>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</si>
  <si>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</si>
  <si>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</si>
  <si>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</si>
  <si>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</si>
  <si>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</si>
  <si>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</si>
  <si>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</si>
  <si>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</si>
  <si>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</si>
  <si>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</si>
  <si>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</si>
  <si>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</si>
  <si>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</si>
  <si>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</si>
  <si>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</si>
  <si>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</si>
  <si>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</si>
  <si>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</si>
  <si>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</si>
  <si>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</si>
  <si>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</si>
  <si>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</si>
  <si>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</si>
  <si>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</si>
  <si>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</si>
  <si>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</si>
  <si>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</si>
  <si>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</si>
  <si>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</si>
  <si>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</si>
  <si>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</si>
  <si>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</si>
  <si>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</si>
  <si>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</si>
  <si>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</si>
  <si>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</si>
  <si>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</si>
  <si>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</si>
  <si>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</si>
  <si>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</si>
  <si>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</si>
  <si>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</si>
  <si>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</si>
  <si>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</si>
  <si>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</si>
  <si>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</si>
  <si>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</si>
  <si>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</si>
  <si>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</si>
  <si>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</si>
  <si>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</si>
  <si>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</si>
  <si>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</si>
  <si>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</si>
  <si>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</si>
  <si>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</si>
  <si>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</si>
  <si>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</si>
  <si>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</si>
  <si>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</si>
  <si>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</si>
  <si>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</si>
  <si>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</si>
  <si>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</si>
  <si>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</si>
  <si>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</si>
  <si>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</si>
  <si>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</si>
  <si>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</si>
  <si>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</si>
  <si>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</si>
  <si>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</si>
  <si>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</si>
  <si>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</si>
  <si>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</si>
  <si>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</si>
  <si>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</si>
  <si>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</si>
  <si>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</si>
  <si>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</si>
  <si>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</si>
  <si>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</si>
  <si>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</si>
  <si>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</si>
  <si>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</si>
  <si>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</si>
  <si>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</si>
  <si>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</si>
  <si>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</si>
  <si>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</si>
  <si>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</si>
  <si>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</si>
  <si>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</si>
  <si>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</si>
  <si>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</si>
  <si>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</si>
  <si>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</si>
  <si>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</si>
  <si>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</si>
  <si>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</si>
  <si>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</si>
  <si>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</si>
  <si>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</si>
  <si>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</si>
  <si>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</si>
  <si>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</si>
  <si>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</si>
  <si>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</si>
  <si>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</si>
  <si>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</si>
  <si>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</si>
  <si>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</si>
  <si>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</si>
  <si>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</si>
  <si>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</si>
  <si>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</si>
  <si>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</si>
  <si>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</si>
  <si>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</si>
  <si>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</si>
  <si>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</si>
  <si>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</si>
  <si>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</si>
  <si>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</si>
  <si>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</si>
  <si>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</si>
  <si>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</si>
  <si>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</si>
  <si>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</si>
  <si>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</si>
  <si>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</si>
  <si>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</si>
  <si>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</si>
  <si>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</si>
  <si>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</si>
  <si>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</si>
  <si>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</si>
  <si>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</si>
  <si>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</si>
  <si>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</si>
  <si>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</si>
  <si>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</si>
  <si>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</si>
  <si>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</si>
  <si>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</si>
  <si>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</si>
  <si>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</si>
  <si>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</si>
  <si>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</si>
  <si>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</si>
  <si>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</si>
  <si>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</si>
  <si>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</si>
  <si>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</si>
  <si>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</si>
  <si>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</si>
  <si>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</si>
  <si>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</si>
  <si>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</si>
  <si>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</si>
  <si>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</si>
  <si>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</si>
  <si>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</si>
  <si>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</si>
  <si>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</si>
  <si>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</si>
  <si>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</si>
  <si>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</si>
  <si>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</si>
  <si>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</si>
  <si>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</si>
  <si>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</si>
  <si>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</si>
  <si>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</si>
  <si>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</si>
  <si>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</si>
  <si>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</si>
  <si>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</si>
  <si>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</si>
  <si>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</si>
  <si>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</si>
  <si>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</si>
  <si>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</si>
  <si>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</si>
  <si>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</si>
  <si>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</si>
  <si>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</si>
  <si>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</si>
  <si>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</si>
  <si>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</si>
  <si>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</si>
  <si>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</si>
  <si>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</si>
  <si>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</si>
  <si>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</si>
  <si>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</si>
  <si>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</si>
  <si>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</si>
  <si>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</si>
  <si>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</si>
  <si>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</si>
  <si>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</si>
  <si>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</si>
  <si>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</si>
  <si>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</si>
  <si>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</si>
  <si>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</si>
  <si>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</si>
  <si>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</si>
  <si>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</si>
  <si>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</si>
  <si>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</si>
  <si>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</si>
  <si>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</si>
  <si>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</si>
  <si>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</si>
  <si>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</si>
  <si>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</si>
  <si>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</si>
  <si>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</si>
  <si>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</si>
  <si>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</si>
  <si>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</si>
  <si>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</si>
  <si>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</si>
  <si>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</si>
  <si>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</si>
  <si>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</si>
  <si>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</si>
  <si>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</si>
  <si>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</si>
  <si>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</si>
  <si>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</si>
  <si>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</si>
  <si>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</si>
  <si>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</si>
  <si>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</si>
  <si>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</si>
  <si>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</si>
  <si>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</si>
  <si>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</si>
  <si>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</si>
  <si>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</si>
  <si>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</si>
  <si>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</si>
  <si>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</si>
  <si>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</si>
  <si>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</si>
  <si>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</si>
  <si>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</si>
  <si>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</si>
  <si>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</si>
  <si>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</si>
  <si>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</si>
  <si>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</si>
  <si>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</si>
  <si>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</si>
  <si>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</si>
  <si>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</si>
  <si>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</si>
  <si>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</si>
  <si>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</si>
  <si>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</si>
  <si>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</si>
  <si>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</si>
  <si>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</si>
  <si>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</si>
  <si>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</si>
  <si>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</si>
  <si>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</si>
  <si>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</si>
  <si>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</si>
  <si>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</si>
  <si>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</si>
  <si>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</si>
  <si>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</si>
  <si>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</si>
  <si>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</si>
  <si>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</si>
  <si>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</si>
  <si>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</si>
  <si>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</si>
  <si>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</si>
  <si>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</si>
  <si>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</si>
  <si>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</si>
  <si>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</si>
  <si>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</si>
  <si>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</si>
  <si>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</si>
  <si>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</si>
  <si>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</si>
  <si>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</si>
  <si>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</si>
  <si>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</si>
  <si>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</si>
  <si>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</si>
  <si>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</si>
  <si>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</si>
  <si>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</si>
  <si>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</si>
  <si>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</si>
  <si>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</si>
  <si>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</si>
  <si>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</si>
  <si>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</si>
  <si>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</si>
  <si>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</si>
  <si>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</si>
  <si>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</si>
  <si>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</si>
  <si>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</si>
  <si>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</si>
  <si>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</si>
  <si>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</si>
  <si>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</si>
  <si>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</si>
  <si>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</si>
  <si>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</si>
  <si>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</si>
  <si>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</si>
  <si>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</si>
  <si>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</si>
  <si>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</si>
  <si>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</si>
  <si>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</si>
  <si>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</si>
  <si>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</si>
  <si>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</si>
  <si>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</si>
  <si>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</si>
  <si>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</si>
  <si>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</si>
  <si>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</si>
  <si>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</si>
  <si>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</si>
  <si>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</si>
  <si>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</si>
  <si>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</si>
  <si>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</si>
  <si>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</si>
  <si>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</si>
  <si>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</si>
  <si>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</si>
  <si>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</si>
  <si>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</si>
  <si>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</si>
  <si>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</si>
  <si>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</si>
  <si>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</si>
  <si>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</si>
  <si>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</si>
  <si>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</si>
  <si>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</si>
  <si>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</si>
  <si>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</si>
  <si>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</si>
  <si>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</si>
  <si>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</si>
  <si>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</si>
  <si>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</si>
  <si>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</si>
  <si>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</si>
  <si>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</si>
  <si>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</si>
  <si>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</si>
  <si>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</si>
  <si>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</si>
  <si>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</si>
  <si>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</si>
  <si>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</si>
  <si>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</si>
  <si>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</si>
  <si>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</si>
  <si>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</si>
  <si>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</si>
  <si>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</si>
  <si>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</si>
  <si>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</si>
  <si>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</si>
  <si>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</si>
  <si>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</si>
  <si>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</si>
  <si>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</si>
  <si>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</si>
  <si>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</si>
  <si>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</si>
  <si>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</si>
  <si>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</si>
  <si>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</si>
  <si>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</si>
  <si>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</si>
  <si>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</si>
  <si>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</si>
  <si>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</si>
  <si>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</si>
  <si>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</si>
  <si>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</si>
  <si>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</si>
  <si>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</si>
  <si>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</si>
  <si>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</si>
  <si>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</si>
  <si>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</si>
  <si>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</si>
  <si>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</si>
  <si>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</si>
  <si>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</si>
  <si>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</si>
  <si>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</si>
  <si>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</si>
  <si>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</si>
  <si>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</si>
  <si>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</si>
  <si>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</si>
  <si>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</si>
  <si>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</si>
  <si>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</si>
  <si>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</si>
  <si>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</si>
  <si>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</si>
  <si>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</si>
  <si>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</si>
  <si>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</si>
  <si>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</si>
  <si>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</si>
  <si>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</si>
  <si>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</si>
  <si>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</si>
  <si>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</si>
  <si>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</si>
  <si>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</si>
  <si>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</si>
  <si>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</si>
  <si>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</si>
  <si>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</si>
  <si>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</si>
  <si>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</si>
  <si>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</si>
  <si>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</si>
  <si>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</si>
  <si>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</si>
  <si>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</si>
  <si>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</si>
  <si>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</si>
  <si>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</si>
  <si>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</si>
  <si>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</si>
  <si>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</si>
  <si>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</si>
  <si>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</si>
  <si>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</si>
  <si>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</si>
  <si>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</si>
  <si>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</si>
  <si>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</si>
  <si>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</si>
  <si>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</si>
  <si>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</si>
  <si>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</si>
  <si>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</si>
  <si>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</si>
  <si>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</si>
  <si>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</si>
  <si>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</si>
  <si>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</si>
  <si>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</si>
  <si>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</si>
  <si>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</si>
  <si>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</si>
  <si>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</si>
  <si>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</si>
  <si>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</si>
  <si>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</si>
  <si>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</si>
  <si>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</si>
  <si>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</si>
  <si>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</si>
  <si>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</si>
  <si>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</si>
  <si>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</si>
  <si>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</si>
  <si>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</si>
  <si>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</si>
  <si>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</si>
  <si>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</si>
  <si>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</si>
  <si>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</si>
  <si>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</si>
  <si>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</si>
  <si>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</si>
  <si>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</si>
  <si>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</si>
  <si>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</si>
  <si>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</si>
  <si>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</si>
  <si>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</si>
  <si>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</si>
  <si>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</si>
  <si>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</si>
  <si>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</si>
  <si>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</si>
  <si>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</si>
  <si>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</si>
  <si>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</si>
  <si>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</si>
  <si>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</si>
  <si>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</si>
  <si>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</si>
  <si>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</si>
  <si>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</si>
  <si>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</si>
  <si>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</si>
  <si>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</si>
  <si>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</si>
  <si>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</si>
  <si>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</si>
  <si>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</si>
  <si>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</si>
  <si>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</si>
  <si>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</si>
  <si>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</si>
  <si>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</si>
  <si>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</si>
  <si>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</si>
  <si>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</si>
  <si>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</si>
  <si>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</si>
  <si>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</si>
  <si>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</si>
  <si>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</si>
  <si>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</si>
  <si>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</si>
  <si>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</si>
  <si>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</si>
  <si>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</si>
  <si>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</si>
  <si>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</si>
  <si>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</si>
  <si>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</si>
  <si>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</si>
  <si>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</si>
  <si>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</si>
  <si>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</si>
  <si>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</si>
  <si>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</si>
  <si>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</si>
  <si>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</si>
  <si>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</si>
  <si>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</si>
  <si>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</si>
  <si>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</si>
  <si>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</si>
  <si>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</si>
  <si>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</si>
  <si>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</si>
  <si>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</si>
  <si>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</si>
  <si>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</si>
  <si>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</si>
  <si>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</si>
  <si>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</si>
  <si>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</si>
  <si>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</si>
  <si>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</si>
  <si>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</si>
  <si>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</si>
  <si>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</si>
  <si>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</si>
  <si>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</si>
  <si>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</si>
  <si>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</si>
  <si>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</si>
  <si>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</si>
  <si>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</si>
  <si>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</si>
  <si>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</si>
  <si>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</si>
  <si>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</si>
  <si>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</si>
  <si>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</si>
  <si>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</si>
  <si>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</si>
  <si>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</si>
  <si>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</si>
  <si>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</si>
  <si>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</si>
  <si>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</si>
  <si>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</si>
  <si>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</si>
  <si>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</si>
  <si>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</si>
  <si>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</si>
  <si>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</si>
  <si>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</si>
  <si>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</si>
  <si>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</si>
  <si>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</si>
  <si>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</si>
  <si>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</si>
  <si>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</si>
  <si>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</si>
  <si>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</si>
  <si>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</si>
  <si>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</si>
  <si>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</si>
  <si>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</si>
  <si>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</si>
  <si>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</si>
  <si>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</si>
  <si>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</si>
  <si>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</si>
  <si>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</si>
  <si>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</si>
  <si>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</si>
  <si>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</si>
  <si>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</si>
  <si>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</si>
  <si>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</si>
  <si>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</si>
  <si>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</si>
  <si>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</si>
  <si>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</si>
  <si>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</si>
  <si>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</si>
  <si>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</si>
  <si>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</si>
  <si>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</si>
  <si>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</si>
  <si>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</si>
  <si>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</si>
  <si>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</si>
  <si>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</si>
  <si>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</si>
  <si>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</si>
  <si>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</si>
  <si>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</si>
  <si>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</si>
  <si>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</si>
  <si>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</si>
  <si>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</si>
  <si>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</si>
  <si>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</si>
  <si>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</si>
  <si>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</si>
  <si>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</si>
  <si>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</si>
  <si>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</si>
  <si>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</si>
  <si>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</si>
  <si>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</si>
  <si>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</si>
  <si>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</si>
  <si>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</si>
  <si>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</si>
  <si>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</si>
  <si>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</si>
  <si>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</si>
  <si>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</si>
  <si>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</si>
  <si>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</si>
  <si>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</si>
  <si>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</si>
  <si>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</si>
  <si>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</si>
  <si>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</si>
  <si>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</si>
  <si>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</si>
  <si>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</si>
  <si>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</si>
  <si>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</si>
  <si>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</si>
  <si>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</si>
  <si>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</si>
  <si>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</si>
  <si>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</si>
  <si>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</si>
  <si>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</si>
  <si>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</si>
  <si>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</si>
  <si>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</si>
  <si>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</si>
  <si>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</si>
  <si>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</si>
  <si>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</si>
  <si>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</si>
  <si>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</si>
  <si>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</si>
  <si>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</si>
  <si>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</si>
  <si>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</si>
  <si>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</si>
  <si>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</si>
  <si>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</si>
  <si>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</si>
  <si>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</si>
  <si>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</si>
  <si>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</si>
  <si>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</si>
  <si>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</si>
  <si>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</si>
  <si>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</si>
  <si>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</si>
  <si>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</si>
  <si>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</si>
  <si>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</si>
  <si>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</si>
  <si>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</si>
  <si>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</si>
  <si>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</si>
  <si>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</si>
  <si>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</si>
  <si>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</si>
  <si>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</si>
  <si>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</si>
  <si>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</si>
  <si>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</si>
  <si>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</si>
  <si>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</si>
  <si>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</si>
  <si>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</si>
  <si>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</si>
  <si>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</si>
  <si>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</si>
  <si>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</si>
  <si>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</si>
  <si>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</si>
  <si>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</si>
  <si>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</si>
  <si>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</si>
  <si>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</si>
  <si>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</si>
  <si>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</si>
  <si>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</si>
  <si>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</si>
  <si>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</si>
  <si>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</si>
  <si>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</si>
  <si>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</si>
  <si>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</si>
  <si>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</si>
  <si>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</si>
  <si>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</si>
  <si>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</si>
  <si>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</si>
  <si>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</si>
  <si>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</si>
  <si>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</si>
  <si>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</si>
  <si>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</si>
  <si>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</si>
  <si>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</si>
  <si>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</si>
  <si>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</si>
  <si>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</si>
  <si>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</si>
  <si>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</si>
  <si>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</si>
  <si>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</si>
  <si>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</si>
  <si>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</si>
  <si>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</si>
  <si>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</si>
  <si>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</si>
  <si>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</si>
  <si>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</si>
  <si>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</si>
  <si>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</si>
  <si>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</si>
  <si>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</si>
  <si>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</si>
  <si>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</si>
  <si>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</si>
  <si>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</si>
  <si>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</si>
  <si>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</si>
  <si>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</si>
  <si>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</si>
  <si>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</si>
  <si>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</si>
  <si>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</si>
  <si>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</si>
  <si>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</si>
  <si>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</si>
  <si>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</si>
  <si>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</si>
  <si>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</si>
  <si>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</si>
  <si>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</si>
  <si>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</si>
  <si>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</si>
  <si>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</si>
  <si>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</si>
  <si>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</si>
  <si>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</si>
  <si>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</si>
  <si>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</si>
  <si>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</si>
  <si>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</si>
  <si>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</si>
  <si>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</si>
  <si>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</si>
  <si>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</si>
  <si>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</si>
  <si>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</si>
  <si>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</si>
  <si>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</si>
  <si>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</si>
  <si>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</si>
  <si>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</si>
  <si>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</si>
  <si>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</si>
  <si>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</si>
  <si>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</si>
  <si>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</si>
  <si>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</si>
  <si>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</si>
  <si>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</si>
  <si>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</si>
  <si>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</si>
  <si>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</si>
  <si>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</si>
  <si>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</si>
  <si>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</si>
  <si>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</si>
  <si>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</si>
  <si>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</si>
  <si>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</si>
  <si>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</si>
  <si>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</si>
  <si>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</si>
  <si>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</si>
  <si>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</si>
  <si>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</si>
  <si>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</si>
  <si>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</si>
  <si>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</si>
  <si>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</si>
  <si>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</si>
  <si>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</si>
  <si>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</si>
  <si>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</si>
  <si>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</si>
  <si>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</si>
  <si>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</si>
  <si>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</si>
  <si>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</si>
  <si>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</si>
  <si>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</si>
  <si>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</si>
  <si>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</si>
  <si>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</si>
  <si>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</si>
  <si>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</si>
  <si>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</si>
  <si>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</si>
  <si>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</si>
  <si>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</si>
  <si>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</si>
  <si>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</si>
  <si>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</si>
  <si>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</si>
  <si>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</si>
  <si>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</si>
  <si>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</si>
  <si>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</si>
  <si>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</si>
  <si>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</si>
  <si>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</si>
  <si>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</si>
  <si>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</si>
  <si>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</si>
  <si>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</si>
  <si>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</si>
  <si>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</si>
  <si>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</si>
  <si>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</si>
  <si>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</si>
  <si>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</si>
  <si>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</si>
  <si>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</si>
  <si>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</si>
  <si>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</si>
  <si>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</si>
  <si>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</si>
  <si>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</si>
  <si>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</si>
  <si>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</si>
  <si>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</si>
  <si>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</si>
  <si>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</si>
  <si>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</si>
  <si>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</si>
  <si>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</si>
  <si>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</si>
  <si>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</si>
  <si>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</si>
  <si>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</si>
  <si>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</si>
  <si>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</si>
  <si>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</si>
  <si>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</si>
  <si>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</si>
  <si>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</si>
  <si>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</si>
  <si>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</si>
  <si>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</si>
  <si>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</si>
  <si>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</si>
  <si>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</si>
  <si>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</si>
  <si>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</si>
  <si>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</si>
  <si>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</si>
  <si>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</si>
  <si>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</si>
  <si>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</si>
  <si>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</si>
  <si>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</si>
  <si>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</si>
  <si>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</si>
  <si>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</si>
  <si>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</si>
  <si>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</si>
  <si>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</si>
  <si>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</si>
  <si>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</si>
  <si>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</si>
  <si>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</si>
  <si>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</si>
  <si>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</si>
  <si>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</si>
  <si>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</si>
  <si>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</si>
  <si>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</si>
  <si>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</si>
  <si>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</si>
  <si>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</si>
  <si>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</si>
  <si>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</si>
  <si>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</si>
  <si>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</si>
  <si>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</si>
  <si>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</si>
  <si>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</si>
  <si>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</si>
  <si>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</si>
  <si>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</si>
  <si>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</si>
  <si>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</si>
  <si>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</si>
  <si>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</si>
  <si>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</si>
  <si>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</si>
  <si>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</si>
  <si>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</si>
  <si>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</si>
  <si>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</si>
  <si>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</si>
  <si>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</si>
  <si>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</si>
  <si>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</si>
  <si>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</si>
  <si>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</si>
  <si>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</si>
  <si>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</si>
  <si>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</si>
  <si>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</si>
  <si>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</si>
  <si>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</si>
  <si>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</si>
  <si>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</si>
  <si>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</si>
  <si>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</si>
  <si>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</si>
  <si>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</si>
  <si>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</si>
  <si>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</si>
  <si>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</si>
  <si>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</si>
  <si>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</si>
  <si>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</si>
  <si>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</si>
  <si>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</si>
  <si>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</si>
  <si>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</si>
  <si>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</si>
  <si>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</si>
  <si>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</si>
  <si>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</si>
  <si>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</si>
  <si>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</si>
  <si>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</si>
  <si>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</si>
  <si>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</si>
  <si>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</si>
  <si>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</si>
  <si>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</si>
  <si>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</si>
  <si>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</si>
  <si>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</si>
  <si>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</si>
  <si>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</si>
  <si>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</si>
  <si>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</si>
  <si>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</si>
  <si>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</si>
  <si>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</si>
  <si>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</si>
  <si>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</si>
  <si>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</si>
  <si>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</si>
  <si>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</si>
  <si>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</si>
  <si>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</si>
  <si>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</si>
  <si>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</si>
  <si>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</si>
  <si>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</si>
  <si>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</si>
  <si>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</si>
  <si>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</si>
  <si>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</si>
  <si>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</si>
  <si>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</si>
  <si>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</si>
  <si>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</si>
  <si>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</si>
  <si>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</si>
  <si>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</si>
  <si>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</si>
  <si>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</si>
  <si>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</si>
  <si>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</si>
  <si>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</si>
  <si>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</si>
  <si>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</si>
  <si>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</si>
  <si>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</si>
  <si>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</si>
  <si>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</si>
  <si>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</si>
  <si>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</si>
  <si>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</si>
  <si>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</si>
  <si>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</si>
  <si>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</si>
  <si>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</si>
  <si>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</si>
  <si>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</si>
  <si>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</si>
  <si>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</si>
  <si>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</si>
  <si>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</si>
  <si>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</si>
  <si>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</si>
  <si>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</si>
  <si>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</si>
  <si>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</si>
  <si>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</si>
  <si>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</si>
  <si>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</si>
  <si>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</si>
  <si>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</si>
  <si>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</si>
  <si>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</si>
  <si>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</si>
  <si>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</si>
  <si>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</si>
  <si>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</si>
  <si>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</si>
  <si>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</si>
  <si>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</si>
  <si>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</si>
  <si>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</si>
  <si>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</si>
  <si>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</si>
  <si>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</si>
  <si>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</si>
  <si>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</si>
  <si>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</si>
  <si>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</si>
  <si>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</si>
  <si>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</si>
  <si>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</si>
  <si>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</si>
  <si>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</si>
  <si>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</si>
  <si>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</si>
  <si>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</si>
  <si>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</si>
  <si>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</si>
  <si>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</si>
  <si>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</si>
  <si>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</si>
  <si>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</si>
  <si>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</si>
  <si>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</si>
  <si>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</si>
  <si>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</si>
  <si>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</si>
  <si>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</si>
  <si>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</si>
  <si>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</si>
  <si>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</si>
  <si>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</si>
  <si>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</si>
  <si>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</si>
  <si>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</si>
  <si>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</si>
  <si>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</si>
  <si>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</si>
  <si>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</si>
  <si>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</si>
  <si>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</si>
  <si>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</si>
  <si>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</si>
  <si>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</si>
  <si>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</si>
  <si>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</si>
  <si>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</si>
  <si>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</si>
  <si>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</si>
  <si>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</si>
  <si>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</si>
  <si>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</si>
  <si>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</si>
  <si>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</si>
  <si>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</si>
  <si>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</si>
  <si>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</si>
  <si>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</si>
  <si>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</si>
  <si>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</si>
  <si>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</si>
  <si>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</si>
  <si>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</si>
  <si>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</si>
  <si>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</si>
  <si>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</si>
  <si>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</si>
  <si>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</si>
  <si>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</si>
  <si>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</si>
  <si>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</si>
  <si>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</si>
  <si>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</si>
  <si>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</si>
  <si>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</si>
  <si>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</si>
  <si>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</si>
  <si>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</si>
  <si>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</si>
  <si>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</si>
  <si>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</si>
  <si>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</si>
  <si>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</si>
  <si>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</si>
  <si>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</si>
  <si>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</si>
  <si>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</si>
  <si>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</si>
  <si>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</si>
  <si>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</si>
  <si>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</si>
  <si>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</si>
  <si>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</si>
  <si>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</si>
  <si>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</si>
  <si>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</si>
  <si>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</si>
  <si>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</si>
  <si>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</si>
  <si>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</si>
  <si>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</si>
  <si>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</si>
  <si>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</si>
  <si>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</si>
  <si>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</si>
  <si>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</si>
  <si>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</si>
  <si>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</si>
  <si>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</si>
  <si>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</si>
  <si>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</si>
  <si>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</si>
  <si>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</si>
  <si>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</si>
  <si>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</si>
  <si>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</si>
  <si>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</si>
  <si>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</si>
  <si>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</si>
  <si>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</si>
  <si>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</si>
  <si>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</si>
  <si>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</si>
  <si>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</si>
  <si>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</si>
  <si>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</si>
  <si>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</si>
  <si>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</si>
  <si>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</si>
  <si>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</si>
  <si>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</si>
  <si>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</si>
  <si>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</si>
  <si>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</si>
  <si>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</si>
  <si>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</si>
  <si>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</si>
  <si>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</si>
  <si>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</si>
  <si>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</si>
  <si>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</si>
  <si>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</si>
  <si>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</si>
  <si>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</si>
  <si>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</si>
  <si>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</si>
  <si>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</si>
  <si>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</si>
  <si>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</si>
  <si>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</si>
  <si>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</si>
  <si>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</si>
  <si>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</si>
  <si>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</si>
  <si>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</si>
  <si>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</si>
  <si>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</si>
  <si>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</si>
  <si>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</si>
  <si>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</si>
  <si>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</si>
  <si>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</si>
  <si>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</si>
  <si>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</si>
  <si>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</si>
  <si>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</si>
  <si>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</si>
  <si>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</si>
  <si>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</si>
  <si>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</si>
  <si>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</si>
  <si>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</si>
  <si>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</si>
  <si>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</si>
  <si>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</si>
  <si>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</si>
  <si>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</si>
  <si>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</si>
  <si>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</si>
  <si>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</si>
  <si>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</si>
  <si>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</si>
  <si>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</si>
  <si>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</si>
  <si>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</si>
  <si>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</si>
  <si>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</si>
  <si>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</si>
  <si>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</si>
  <si>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</si>
  <si>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</si>
  <si>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</si>
  <si>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</si>
  <si>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</si>
  <si>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</si>
  <si>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</si>
  <si>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</si>
  <si>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</si>
  <si>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</si>
  <si>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</si>
  <si>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</si>
  <si>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</si>
  <si>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</si>
  <si>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</si>
  <si>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</si>
  <si>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</si>
  <si>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</si>
  <si>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</si>
  <si>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</si>
  <si>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</si>
  <si>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</si>
  <si>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</si>
  <si>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</si>
  <si>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</si>
  <si>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</si>
  <si>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</si>
  <si>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</si>
  <si>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</si>
  <si>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</si>
  <si>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</si>
  <si>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</si>
  <si>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</si>
  <si>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</si>
  <si>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</si>
  <si>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</si>
  <si>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</si>
  <si>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</si>
  <si>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</si>
  <si>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</si>
  <si>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</si>
  <si>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</si>
  <si>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</si>
  <si>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</si>
  <si>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</si>
  <si>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</si>
  <si>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</si>
  <si>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</si>
  <si>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</si>
  <si>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</si>
  <si>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</si>
  <si>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</si>
  <si>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</si>
  <si>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</si>
  <si>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</si>
  <si>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</si>
  <si>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</si>
  <si>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</si>
  <si>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</si>
  <si>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</si>
  <si>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</si>
  <si>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</si>
  <si>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</si>
  <si>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</si>
  <si>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</si>
  <si>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</si>
  <si>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</si>
  <si>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</si>
  <si>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</si>
  <si>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</si>
  <si>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</si>
  <si>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</si>
  <si>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</si>
  <si>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</si>
  <si>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</si>
  <si>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</si>
  <si>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</si>
  <si>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</si>
  <si>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</si>
  <si>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</si>
  <si>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</si>
  <si>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</si>
  <si>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</si>
  <si>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</si>
  <si>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</si>
  <si>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</si>
  <si>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</si>
  <si>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</si>
  <si>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</si>
  <si>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</si>
  <si>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</si>
  <si>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</si>
  <si>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</si>
  <si>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</si>
  <si>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</si>
  <si>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</si>
  <si>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</si>
  <si>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</si>
  <si>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</si>
  <si>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</si>
  <si>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</si>
  <si>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</si>
  <si>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</si>
  <si>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</si>
  <si>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</si>
  <si>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</si>
  <si>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</si>
  <si>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</si>
  <si>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</si>
  <si>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</si>
  <si>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</si>
  <si>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</si>
  <si>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</si>
  <si>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</si>
  <si>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</si>
  <si>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</si>
  <si>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</si>
  <si>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</si>
  <si>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</si>
  <si>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</si>
  <si>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</si>
  <si>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</si>
  <si>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</si>
  <si>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</si>
  <si>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</si>
  <si>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</si>
  <si>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</si>
  <si>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</si>
  <si>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</si>
  <si>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</si>
  <si>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</si>
  <si>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</si>
  <si>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</si>
  <si>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</si>
  <si>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</si>
  <si>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</si>
  <si>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</si>
  <si>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</si>
  <si>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</si>
  <si>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</si>
  <si>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</si>
  <si>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</si>
  <si>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</si>
  <si>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</si>
  <si>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</si>
  <si>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</si>
  <si>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</si>
  <si>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</si>
  <si>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</si>
  <si>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</si>
  <si>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</si>
  <si>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</si>
  <si>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</si>
  <si>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</si>
  <si>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</si>
  <si>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</si>
  <si>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</si>
  <si>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</si>
  <si>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</si>
  <si>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</si>
  <si>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</si>
  <si>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</si>
  <si>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</si>
  <si>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</si>
  <si>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</si>
  <si>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</si>
  <si>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</si>
  <si>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</si>
  <si>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</si>
  <si>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</si>
  <si>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</si>
  <si>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</si>
  <si>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</si>
  <si>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</si>
  <si>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</si>
  <si>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</si>
  <si>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</si>
  <si>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</si>
  <si>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</si>
  <si>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</si>
  <si>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</si>
  <si>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</si>
  <si>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</si>
  <si>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</si>
  <si>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</si>
  <si>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</si>
  <si>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</si>
  <si>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</si>
  <si>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</si>
  <si>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</si>
  <si>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</si>
  <si>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</si>
  <si>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</si>
  <si>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</si>
  <si>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</si>
  <si>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</si>
  <si>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</si>
  <si>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</si>
  <si>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</si>
  <si>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</si>
  <si>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</si>
  <si>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</si>
  <si>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</si>
  <si>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</si>
  <si>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</si>
  <si>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</si>
  <si>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</si>
  <si>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</si>
  <si>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</si>
  <si>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</si>
  <si>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</si>
  <si>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</si>
  <si>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</si>
  <si>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</si>
  <si>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</si>
  <si>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</si>
  <si>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</si>
  <si>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</si>
  <si>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</si>
  <si>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</si>
  <si>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</si>
  <si>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</si>
  <si>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</si>
  <si>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</si>
  <si>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</si>
  <si>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</si>
  <si>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</si>
  <si>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</si>
  <si>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</si>
  <si>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</si>
  <si>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</si>
  <si>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</si>
  <si>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</si>
  <si>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</si>
  <si>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</si>
  <si>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</si>
  <si>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</si>
  <si>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</si>
  <si>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</si>
  <si>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</si>
  <si>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</si>
  <si>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</si>
  <si>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</si>
  <si>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</si>
  <si>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</si>
  <si>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</si>
  <si>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</si>
  <si>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</si>
  <si>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</si>
  <si>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</si>
  <si>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</si>
  <si>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</si>
  <si>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</si>
  <si>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</si>
  <si>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</si>
  <si>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</si>
  <si>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</si>
  <si>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</si>
  <si>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</si>
  <si>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</si>
  <si>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</si>
  <si>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</si>
  <si>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</si>
  <si>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</si>
  <si>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</si>
  <si>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</si>
  <si>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</si>
  <si>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</si>
  <si>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</si>
  <si>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</si>
  <si>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</si>
  <si>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</si>
  <si>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</si>
  <si>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</si>
  <si>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</si>
  <si>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</si>
  <si>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</si>
  <si>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</si>
  <si>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</si>
  <si>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</si>
  <si>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</si>
  <si>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</si>
  <si>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</si>
  <si>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</si>
  <si>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</si>
  <si>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</si>
  <si>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</si>
  <si>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</si>
  <si>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</si>
  <si>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</si>
  <si>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</si>
  <si>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</si>
  <si>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</si>
  <si>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</si>
  <si>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</si>
  <si>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</si>
  <si>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</si>
  <si>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</si>
  <si>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</si>
  <si>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</si>
  <si>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</si>
  <si>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</si>
  <si>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</si>
  <si>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</si>
  <si>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</si>
  <si>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</si>
  <si>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</si>
  <si>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</si>
  <si>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</si>
  <si>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</si>
  <si>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</si>
  <si>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</si>
  <si>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</si>
  <si>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</si>
  <si>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</si>
  <si>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</si>
  <si>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</si>
  <si>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</si>
  <si>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</si>
  <si>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</si>
  <si>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</si>
  <si>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</si>
  <si>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</si>
  <si>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</si>
  <si>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</si>
  <si>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</si>
  <si>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</si>
  <si>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</si>
  <si>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</si>
  <si>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</si>
  <si>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</si>
  <si>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</si>
  <si>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</si>
  <si>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</si>
  <si>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</si>
  <si>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</si>
  <si>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</si>
  <si>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</si>
  <si>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</si>
  <si>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</si>
  <si>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</si>
  <si>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</si>
  <si>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</si>
  <si>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</si>
  <si>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</si>
  <si>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</si>
  <si>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</si>
  <si>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</si>
  <si>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</si>
  <si>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</si>
  <si>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</si>
  <si>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</si>
  <si>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</si>
  <si>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</si>
  <si>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</si>
  <si>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</si>
  <si>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</si>
  <si>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</si>
  <si>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</si>
  <si>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</si>
  <si>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</si>
  <si>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</si>
  <si>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</si>
  <si>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</si>
  <si>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</si>
  <si>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</si>
  <si>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</si>
  <si>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</si>
  <si>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</si>
  <si>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</si>
  <si>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</si>
  <si>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</si>
  <si>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</si>
  <si>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</si>
  <si>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</si>
  <si>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</si>
  <si>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</si>
  <si>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</si>
  <si>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</si>
  <si>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</si>
  <si>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</si>
  <si>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</si>
  <si>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</si>
  <si>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</si>
  <si>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</si>
  <si>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</si>
  <si>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</si>
  <si>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</si>
  <si>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</si>
  <si>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</si>
  <si>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</si>
  <si>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</si>
  <si>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</si>
  <si>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</si>
  <si>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</si>
  <si>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</si>
  <si>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</si>
  <si>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</si>
  <si>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</si>
  <si>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</si>
  <si>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</si>
  <si>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</si>
  <si>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</si>
  <si>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</si>
  <si>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</si>
  <si>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</si>
  <si>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</si>
  <si>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</si>
  <si>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</si>
  <si>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</si>
  <si>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</si>
  <si>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</si>
  <si>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</si>
  <si>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</si>
  <si>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</si>
  <si>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</si>
  <si>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</si>
  <si>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</si>
  <si>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</si>
  <si>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</si>
  <si>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</si>
  <si>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</si>
  <si>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</si>
  <si>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</si>
  <si>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</si>
  <si>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</si>
  <si>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</si>
  <si>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</si>
  <si>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</si>
  <si>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</si>
  <si>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</si>
  <si>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</si>
  <si>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</si>
  <si>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</si>
  <si>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</si>
  <si>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</si>
  <si>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</si>
  <si>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</si>
  <si>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</si>
  <si>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</si>
  <si>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</si>
  <si>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</si>
  <si>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</si>
  <si>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</si>
  <si>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</si>
  <si>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</si>
  <si>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</si>
  <si>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</si>
  <si>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</si>
  <si>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</si>
  <si>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</si>
  <si>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</si>
  <si>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</si>
  <si>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</si>
  <si>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</si>
  <si>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</si>
  <si>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</si>
  <si>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</si>
  <si>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</si>
  <si>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</si>
  <si>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</si>
  <si>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</si>
  <si>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</si>
  <si>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</si>
  <si>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</si>
  <si>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</si>
  <si>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</si>
  <si>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</si>
  <si>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</si>
  <si>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</si>
  <si>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</si>
  <si>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</si>
  <si>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</si>
  <si>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</si>
  <si>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</si>
  <si>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</si>
  <si>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</si>
  <si>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</si>
  <si>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</si>
  <si>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</si>
  <si>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</si>
  <si>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</si>
  <si>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</si>
  <si>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</si>
  <si>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</si>
  <si>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</si>
  <si>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</si>
  <si>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</si>
  <si>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</si>
  <si>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</si>
  <si>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</si>
  <si>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</si>
  <si>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</si>
  <si>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</si>
  <si>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</si>
  <si>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</si>
  <si>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</si>
  <si>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</si>
  <si>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</si>
  <si>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</si>
  <si>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</si>
  <si>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</si>
  <si>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</si>
  <si>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</si>
  <si>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</si>
  <si>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</si>
  <si>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</si>
  <si>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</si>
  <si>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</si>
  <si>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</si>
  <si>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</si>
  <si>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</si>
  <si>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</si>
  <si>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</si>
  <si>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</si>
  <si>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</si>
  <si>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</si>
  <si>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</si>
  <si>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</si>
  <si>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</si>
  <si>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</si>
  <si>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</si>
  <si>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</si>
  <si>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</si>
  <si>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</si>
  <si>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</si>
  <si>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</si>
  <si>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</si>
  <si>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</si>
  <si>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</si>
  <si>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</si>
  <si>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</si>
  <si>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</si>
  <si>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</si>
  <si>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</si>
  <si>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</si>
  <si>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</si>
  <si>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</si>
  <si>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</si>
  <si>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</si>
  <si>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</si>
  <si>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</si>
  <si>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</si>
  <si>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</si>
  <si>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</si>
  <si>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</si>
  <si>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</si>
  <si>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</si>
  <si>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</si>
  <si>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</si>
  <si>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</si>
  <si>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</si>
  <si>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</si>
  <si>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</si>
  <si>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</si>
  <si>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</si>
  <si>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</si>
  <si>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</si>
  <si>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</si>
  <si>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</si>
  <si>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</si>
  <si>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</si>
  <si>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</si>
  <si>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</si>
  <si>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</si>
  <si>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</si>
  <si>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</si>
  <si>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</si>
  <si>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</si>
  <si>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</si>
  <si>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</si>
  <si>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</si>
  <si>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</si>
  <si>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</si>
  <si>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</si>
  <si>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</si>
  <si>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</si>
  <si>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</si>
  <si>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</si>
  <si>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</si>
  <si>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</si>
  <si>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</si>
  <si>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</si>
  <si>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</si>
  <si>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</si>
  <si>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</si>
  <si>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</si>
  <si>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</si>
  <si>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</si>
  <si>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</si>
  <si>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</si>
  <si>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</si>
  <si>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</si>
  <si>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</si>
  <si>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</si>
  <si>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</si>
  <si>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</si>
  <si>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</si>
  <si>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</si>
  <si>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</si>
  <si>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</si>
  <si>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</si>
  <si>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</si>
  <si>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</si>
  <si>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</si>
  <si>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</si>
  <si>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</si>
  <si>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</si>
  <si>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</si>
  <si>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</si>
  <si>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</si>
  <si>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</si>
  <si>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</si>
  <si>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</si>
  <si>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</si>
  <si>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</si>
  <si>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</si>
  <si>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</si>
  <si>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</si>
  <si>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</si>
  <si>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</si>
  <si>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</si>
  <si>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</si>
  <si>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</si>
  <si>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</si>
  <si>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</si>
  <si>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</si>
  <si>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</si>
  <si>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</si>
  <si>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</si>
  <si>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</si>
  <si>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</si>
  <si>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</si>
  <si>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</si>
  <si>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</si>
  <si>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</si>
  <si>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</si>
  <si>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</si>
  <si>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</si>
  <si>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</si>
  <si>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</si>
  <si>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</si>
  <si>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</si>
  <si>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</si>
  <si>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</si>
  <si>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</si>
  <si>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</si>
  <si>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</si>
  <si>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</si>
  <si>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</si>
  <si>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</si>
  <si>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</si>
  <si>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</si>
  <si>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</si>
  <si>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</si>
  <si>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</si>
  <si>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</si>
  <si>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</si>
  <si>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</si>
  <si>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</si>
  <si>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</si>
  <si>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</si>
  <si>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</si>
  <si>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</si>
  <si>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</si>
  <si>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</si>
  <si>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</si>
  <si>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</si>
  <si>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</si>
  <si>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</si>
  <si>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</si>
  <si>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</si>
  <si>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</si>
  <si>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</si>
  <si>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</si>
  <si>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</si>
  <si>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</si>
  <si>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</si>
  <si>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</si>
  <si>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</si>
  <si>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</si>
  <si>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</si>
  <si>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</si>
  <si>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</si>
  <si>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</si>
  <si>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</si>
  <si>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</si>
  <si>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</si>
  <si>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</si>
  <si>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</si>
  <si>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</si>
  <si>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</si>
  <si>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</si>
  <si>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</si>
  <si>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</si>
  <si>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</si>
  <si>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</si>
  <si>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</si>
  <si>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</si>
  <si>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</si>
  <si>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</si>
  <si>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</si>
  <si>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</si>
  <si>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</si>
  <si>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</si>
  <si>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</si>
  <si>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</si>
  <si>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</si>
  <si>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</si>
  <si>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</si>
  <si>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</si>
  <si>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</si>
  <si>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</si>
  <si>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</si>
  <si>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</si>
  <si>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</si>
  <si>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</si>
  <si>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</si>
  <si>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</si>
  <si>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</si>
  <si>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</si>
  <si>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</si>
  <si>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</si>
  <si>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</si>
  <si>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</si>
  <si>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</si>
  <si>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</si>
  <si>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</si>
  <si>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</si>
  <si>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</si>
  <si>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</si>
  <si>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</si>
  <si>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</si>
  <si>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</si>
  <si>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</si>
  <si>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</si>
  <si>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</si>
  <si>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</si>
  <si>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</si>
  <si>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</si>
  <si>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</si>
  <si>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</si>
  <si>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</si>
  <si>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</si>
  <si>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</si>
  <si>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</si>
  <si>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</si>
  <si>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</si>
  <si>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</si>
  <si>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</si>
  <si>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</si>
  <si>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</si>
  <si>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</si>
  <si>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</si>
  <si>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</si>
  <si>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</si>
  <si>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</si>
  <si>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</si>
  <si>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</si>
  <si>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</si>
  <si>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</si>
  <si>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</si>
  <si>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</si>
  <si>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</si>
  <si>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</si>
  <si>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</si>
  <si>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</si>
  <si>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</si>
  <si>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</si>
  <si>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</si>
  <si>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</si>
  <si>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</si>
  <si>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</si>
  <si>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</si>
  <si>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</si>
  <si>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</si>
  <si>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</si>
  <si>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</si>
  <si>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</si>
  <si>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</si>
  <si>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</si>
  <si>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</si>
  <si>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</si>
  <si>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</si>
  <si>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</si>
  <si>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</si>
  <si>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</si>
  <si>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</si>
  <si>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</si>
  <si>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</si>
  <si>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</si>
  <si>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</si>
  <si>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</si>
  <si>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</si>
  <si>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</si>
  <si>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</si>
  <si>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</si>
  <si>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</si>
  <si>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</si>
  <si>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</si>
  <si>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</si>
  <si>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</si>
  <si>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</si>
  <si>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</si>
  <si>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</si>
  <si>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</si>
  <si>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</si>
  <si>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</si>
  <si>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</si>
  <si>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</si>
  <si>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</si>
  <si>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</si>
  <si>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</si>
  <si>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</si>
  <si>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</si>
  <si>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</si>
  <si>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</si>
  <si>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</si>
  <si>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</si>
  <si>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</si>
  <si>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</si>
  <si>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</si>
  <si>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</si>
  <si>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</si>
  <si>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</si>
  <si>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</si>
  <si>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</si>
  <si>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</si>
  <si>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</si>
  <si>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</si>
  <si>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</si>
  <si>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</si>
  <si>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</si>
  <si>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</si>
  <si>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</si>
  <si>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</si>
  <si>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</si>
  <si>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</si>
  <si>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</si>
  <si>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</si>
  <si>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</si>
  <si>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</si>
  <si>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</si>
  <si>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</si>
  <si>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</si>
  <si>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</si>
  <si>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</si>
  <si>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</si>
  <si>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</si>
  <si>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</si>
  <si>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</si>
  <si>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</si>
  <si>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</si>
  <si>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</si>
  <si>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</si>
  <si>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</si>
  <si>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</si>
  <si>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</si>
  <si>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</si>
  <si>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</si>
  <si>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</si>
  <si>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</si>
  <si>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</si>
  <si>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</si>
  <si>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</si>
  <si>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</si>
  <si>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</si>
  <si>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</si>
  <si>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</si>
  <si>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</si>
  <si>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</si>
  <si>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</si>
  <si>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</si>
  <si>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</si>
  <si>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</si>
  <si>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</si>
  <si>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</si>
  <si>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</si>
  <si>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</si>
  <si>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</si>
  <si>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</si>
  <si>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</si>
  <si>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</si>
  <si>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</si>
  <si>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</si>
  <si>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</si>
  <si>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</si>
  <si>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</si>
  <si>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</si>
  <si>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</si>
  <si>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</si>
  <si>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</si>
  <si>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</si>
  <si>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</si>
  <si>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</si>
  <si>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</si>
  <si>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</si>
  <si>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</si>
  <si>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</si>
  <si>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</si>
  <si>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</si>
  <si>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</si>
  <si>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</si>
  <si>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</si>
  <si>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</si>
  <si>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</si>
  <si>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</si>
  <si>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</si>
  <si>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</si>
  <si>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</si>
  <si>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</si>
  <si>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</si>
  <si>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</si>
  <si>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</si>
  <si>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</si>
  <si>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</si>
  <si>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</si>
  <si>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</si>
  <si>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</si>
  <si>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</si>
  <si>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</si>
  <si>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</si>
  <si>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</si>
  <si>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</si>
  <si>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</si>
  <si>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</si>
  <si>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</si>
  <si>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</si>
  <si>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</si>
  <si>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</si>
  <si>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</si>
  <si>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</si>
  <si>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</si>
  <si>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</si>
  <si>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</si>
  <si>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</si>
  <si>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</si>
  <si>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</si>
  <si>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</si>
  <si>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</si>
  <si>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</si>
  <si>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</si>
  <si>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</si>
  <si>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</si>
  <si>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</si>
  <si>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</si>
  <si>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</si>
  <si>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</si>
  <si>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</si>
  <si>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</si>
  <si>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</si>
  <si>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</si>
  <si>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</si>
  <si>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</si>
  <si>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</si>
  <si>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</si>
  <si>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</si>
  <si>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</si>
  <si>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</si>
  <si>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</si>
  <si>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</si>
  <si>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</si>
  <si>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</si>
  <si>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</si>
  <si>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</si>
  <si>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</si>
  <si>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</si>
  <si>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</si>
  <si>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</si>
  <si>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</si>
  <si>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</si>
  <si>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</si>
  <si>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</si>
  <si>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</si>
  <si>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</si>
  <si>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</si>
  <si>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</si>
  <si>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</si>
  <si>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</si>
  <si>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</si>
  <si>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</si>
  <si>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</si>
  <si>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</si>
  <si>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</si>
  <si>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</si>
  <si>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</si>
  <si>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</si>
  <si>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</si>
  <si>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</si>
  <si>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</si>
  <si>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</si>
  <si>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</si>
  <si>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</si>
  <si>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</si>
  <si>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</si>
  <si>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</si>
  <si>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</si>
  <si>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</si>
  <si>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</si>
  <si>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</si>
  <si>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</si>
  <si>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</si>
  <si>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</si>
  <si>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</si>
  <si>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</si>
  <si>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</si>
  <si>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</si>
  <si>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</si>
  <si>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</si>
  <si>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</si>
  <si>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</si>
  <si>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</si>
  <si>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</si>
  <si>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</si>
  <si>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</si>
  <si>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</si>
  <si>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</si>
  <si>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</si>
  <si>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</si>
  <si>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</si>
  <si>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</si>
  <si>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</si>
  <si>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</si>
  <si>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</si>
  <si>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</si>
  <si>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</si>
  <si>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</si>
  <si>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</si>
  <si>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</si>
  <si>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</si>
  <si>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</si>
  <si>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</si>
  <si>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</si>
  <si>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</si>
  <si>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</si>
  <si>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</si>
  <si>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</si>
  <si>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</si>
  <si>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</si>
  <si>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</si>
  <si>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</si>
  <si>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</si>
  <si>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</si>
  <si>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</si>
  <si>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</si>
  <si>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</si>
  <si>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</si>
  <si>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</si>
  <si>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</si>
  <si>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</si>
  <si>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</si>
  <si>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</si>
  <si>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</si>
  <si>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</si>
  <si>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</si>
  <si>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</si>
  <si>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</si>
  <si>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</si>
  <si>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</si>
  <si>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</si>
  <si>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</si>
  <si>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</si>
  <si>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</si>
  <si>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</si>
  <si>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</si>
  <si>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</si>
  <si>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</si>
  <si>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</si>
  <si>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</si>
  <si>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</si>
  <si>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</si>
  <si>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</si>
  <si>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</si>
  <si>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</si>
  <si>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</si>
  <si>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</si>
  <si>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</si>
  <si>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</si>
  <si>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</si>
  <si>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</si>
  <si>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</si>
  <si>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</si>
  <si>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</si>
  <si>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</si>
  <si>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</si>
  <si>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</si>
  <si>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</si>
  <si>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</si>
  <si>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</si>
  <si>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</si>
  <si>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</si>
  <si>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</si>
  <si>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</si>
  <si>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</si>
  <si>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</si>
  <si>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</si>
  <si>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</si>
  <si>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</si>
  <si>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</si>
  <si>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</si>
  <si>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</si>
  <si>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</si>
  <si>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</si>
  <si>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</si>
  <si>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</si>
  <si>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</si>
  <si>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</si>
  <si>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</si>
  <si>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</si>
  <si>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</si>
  <si>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</si>
  <si>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</si>
  <si>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</si>
  <si>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</si>
  <si>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</si>
  <si>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</si>
  <si>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</si>
  <si>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</si>
  <si>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</si>
  <si>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</si>
  <si>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</si>
  <si>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</si>
  <si>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</si>
  <si>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</si>
  <si>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</si>
  <si>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</si>
  <si>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</si>
  <si>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</si>
  <si>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</si>
  <si>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</si>
  <si>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</si>
  <si>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</si>
  <si>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</si>
  <si>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</si>
  <si>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</si>
  <si>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</si>
  <si>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</si>
  <si>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</si>
  <si>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</si>
  <si>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</si>
  <si>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</si>
  <si>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</si>
  <si>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</si>
  <si>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</si>
  <si>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</si>
  <si>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</si>
  <si>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</si>
  <si>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</si>
  <si>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</si>
  <si>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</si>
  <si>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</si>
  <si>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</si>
  <si>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</si>
  <si>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</si>
  <si>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</si>
  <si>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</si>
  <si>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</si>
  <si>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</si>
  <si>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</si>
  <si>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</si>
  <si>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</si>
  <si>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</si>
  <si>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</si>
  <si>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</si>
  <si>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</si>
  <si>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</si>
  <si>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</si>
  <si>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</si>
  <si>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</si>
  <si>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</si>
  <si>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</si>
  <si>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</si>
  <si>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</si>
  <si>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</si>
  <si>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</si>
  <si>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</si>
  <si>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</si>
  <si>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</si>
  <si>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</si>
  <si>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</si>
  <si>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</si>
  <si>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</si>
  <si>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</si>
  <si>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</si>
  <si>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</si>
  <si>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</si>
  <si>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</si>
  <si>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</si>
  <si>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</si>
  <si>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</si>
  <si>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</si>
  <si>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</si>
  <si>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</si>
  <si>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</si>
  <si>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</si>
  <si>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</si>
  <si>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</si>
  <si>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</si>
  <si>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</si>
  <si>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</si>
  <si>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</si>
  <si>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</si>
  <si>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</si>
  <si>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</si>
  <si>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</si>
  <si>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</si>
  <si>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</si>
  <si>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</si>
  <si>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</si>
  <si>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</si>
  <si>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</si>
  <si>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</si>
  <si>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</si>
  <si>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</si>
  <si>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</si>
  <si>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</si>
  <si>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</si>
  <si>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</si>
  <si>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</si>
  <si>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</si>
  <si>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</si>
  <si>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</si>
  <si>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</si>
  <si>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</si>
  <si>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</si>
  <si>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</si>
  <si>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</si>
  <si>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</si>
  <si>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</si>
  <si>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</si>
  <si>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</si>
  <si>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</si>
  <si>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</si>
  <si>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</si>
  <si>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</si>
  <si>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</si>
  <si>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</si>
  <si>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</si>
  <si>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</si>
  <si>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</si>
  <si>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</si>
  <si>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</si>
  <si>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</si>
  <si>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</si>
  <si>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</si>
  <si>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</si>
  <si>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</si>
  <si>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</si>
  <si>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</si>
  <si>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</si>
  <si>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</si>
  <si>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</si>
  <si>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</si>
  <si>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</si>
  <si>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</si>
  <si>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</si>
  <si>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</si>
  <si>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</si>
  <si>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</si>
  <si>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</si>
  <si>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</si>
  <si>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</si>
  <si>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</si>
  <si>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</si>
  <si>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</si>
  <si>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</si>
  <si>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</si>
  <si>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</si>
  <si>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</si>
  <si>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</si>
  <si>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</si>
  <si>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</si>
  <si>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</si>
  <si>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</si>
  <si>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</si>
  <si>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</si>
  <si>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</si>
  <si>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</si>
  <si>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</si>
  <si>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</si>
  <si>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</si>
  <si>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</si>
  <si>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</si>
  <si>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</si>
  <si>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</si>
  <si>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</si>
  <si>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</si>
  <si>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</si>
  <si>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</si>
  <si>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</si>
  <si>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</si>
  <si>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</si>
  <si>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</si>
  <si>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</si>
  <si>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</si>
  <si>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</si>
  <si>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</si>
  <si>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</si>
  <si>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</si>
  <si>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</si>
  <si>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</si>
  <si>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</si>
  <si>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</si>
  <si>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</si>
  <si>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</si>
  <si>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</si>
  <si>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</si>
  <si>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</si>
  <si>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</si>
  <si>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</si>
  <si>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</si>
  <si>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</si>
  <si>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</si>
  <si>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</si>
  <si>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</si>
  <si>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</si>
  <si>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</si>
  <si>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</si>
  <si>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</si>
  <si>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</si>
  <si>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</si>
  <si>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</si>
  <si>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</si>
  <si>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</si>
  <si>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</si>
  <si>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</si>
  <si>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</si>
  <si>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</si>
  <si>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</si>
  <si>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</si>
  <si>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</si>
  <si>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</si>
  <si>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</si>
  <si>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</si>
  <si>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</si>
  <si>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</si>
  <si>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</si>
  <si>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</si>
  <si>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</si>
  <si>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</si>
  <si>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</si>
  <si>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</si>
  <si>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</si>
  <si>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</si>
  <si>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</si>
  <si>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</si>
  <si>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</si>
  <si>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</si>
  <si>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</si>
  <si>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</si>
  <si>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</si>
  <si>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</si>
  <si>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</si>
  <si>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</si>
  <si>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</si>
  <si>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</si>
  <si>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</si>
  <si>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</si>
  <si>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</si>
  <si>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</si>
  <si>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</si>
  <si>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</si>
  <si>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</si>
  <si>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</si>
  <si>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</si>
  <si>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</si>
  <si>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</si>
  <si>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</si>
  <si>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</si>
  <si>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</si>
  <si>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</si>
  <si>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</si>
  <si>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</si>
  <si>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</si>
  <si>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</si>
  <si>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</si>
  <si>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</si>
  <si>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</si>
  <si>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</si>
  <si>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</si>
  <si>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</si>
  <si>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</si>
  <si>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</si>
  <si>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</si>
  <si>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</si>
  <si>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</si>
  <si>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</si>
  <si>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</si>
  <si>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</si>
  <si>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</si>
  <si>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</si>
  <si>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</si>
  <si>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</si>
  <si>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</si>
  <si>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</si>
  <si>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</si>
  <si>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</si>
  <si>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</si>
  <si>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</si>
  <si>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</si>
  <si>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</si>
  <si>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</si>
  <si>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</si>
  <si>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</si>
  <si>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</si>
  <si>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</si>
  <si>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</si>
  <si>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</si>
  <si>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</si>
  <si>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</si>
  <si>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</si>
  <si>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</si>
  <si>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</si>
  <si>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</si>
  <si>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</si>
  <si>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</si>
  <si>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</si>
  <si>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</si>
  <si>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</si>
  <si>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</si>
  <si>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</si>
  <si>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</si>
  <si>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</si>
  <si>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</si>
  <si>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</si>
  <si>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</si>
  <si>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</si>
  <si>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</si>
  <si>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</si>
  <si>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</si>
  <si>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</si>
  <si>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</si>
  <si>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</si>
  <si>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</si>
  <si>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</si>
  <si>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</si>
  <si>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</si>
  <si>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</si>
  <si>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</si>
  <si>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</si>
  <si>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</si>
  <si>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</si>
  <si>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</si>
  <si>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</si>
  <si>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</si>
  <si>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</si>
  <si>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</si>
  <si>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</si>
  <si>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</si>
  <si>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</si>
  <si>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</si>
  <si>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</si>
  <si>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</si>
  <si>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</si>
  <si>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</si>
  <si>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</si>
  <si>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</si>
  <si>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</si>
  <si>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</si>
  <si>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</si>
  <si>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</si>
  <si>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</si>
  <si>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</si>
  <si>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</si>
  <si>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</si>
  <si>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</si>
  <si>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</si>
  <si>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</si>
  <si>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</si>
  <si>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</si>
  <si>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</si>
  <si>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</si>
  <si>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</si>
  <si>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</si>
  <si>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</si>
  <si>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</si>
  <si>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</si>
  <si>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</si>
  <si>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</si>
  <si>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</si>
  <si>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</si>
  <si>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</si>
  <si>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</si>
  <si>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</si>
  <si>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</si>
  <si>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</si>
  <si>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</si>
  <si>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</si>
  <si>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</si>
  <si>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</si>
  <si>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</si>
  <si>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</si>
  <si>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</si>
  <si>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</si>
  <si>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</si>
  <si>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</si>
  <si>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</si>
  <si>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</si>
  <si>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</si>
  <si>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</si>
  <si>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</si>
  <si>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</si>
  <si>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</si>
  <si>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</si>
  <si>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</si>
  <si>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</si>
  <si>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</si>
  <si>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</si>
  <si>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</si>
  <si>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</si>
  <si>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</si>
  <si>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</si>
  <si>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</si>
  <si>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</si>
  <si>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</si>
  <si>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</si>
  <si>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</si>
  <si>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</si>
  <si>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</si>
  <si>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</si>
  <si>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</si>
  <si>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</si>
  <si>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</si>
  <si>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</si>
  <si>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</si>
  <si>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</si>
  <si>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</si>
  <si>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</si>
  <si>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</si>
  <si>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</si>
  <si>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</si>
  <si>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</si>
  <si>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</si>
  <si>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</si>
  <si>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</si>
  <si>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</si>
  <si>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</si>
  <si>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</si>
  <si>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</si>
  <si>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</si>
  <si>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</si>
  <si>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</si>
  <si>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</si>
  <si>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</si>
  <si>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</si>
  <si>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</si>
  <si>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</si>
  <si>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</si>
  <si>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</si>
  <si>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</si>
  <si>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</si>
  <si>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</si>
  <si>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</si>
  <si>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</si>
  <si>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</si>
  <si>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</si>
  <si>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</si>
  <si>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</si>
  <si>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</si>
  <si>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</si>
  <si>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</si>
  <si>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</si>
  <si>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</si>
  <si>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</si>
  <si>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</si>
  <si>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</si>
  <si>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</si>
  <si>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</si>
  <si>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</si>
  <si>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</si>
  <si>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</si>
  <si>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</si>
  <si>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</si>
  <si>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</si>
  <si>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</si>
  <si>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</si>
  <si>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</si>
  <si>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</si>
  <si>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</si>
  <si>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</si>
  <si>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</si>
  <si>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</si>
  <si>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</si>
  <si>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</si>
  <si>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</si>
  <si>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</si>
  <si>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</si>
  <si>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</si>
  <si>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</si>
  <si>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</si>
  <si>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</si>
  <si>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</si>
  <si>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</si>
  <si>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</si>
  <si>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</si>
  <si>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</si>
  <si>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</si>
  <si>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</si>
  <si>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</si>
  <si>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</si>
  <si>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</si>
  <si>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</si>
  <si>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</si>
  <si>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</si>
  <si>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</si>
  <si>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</si>
  <si>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</si>
  <si>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</si>
  <si>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</si>
  <si>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</si>
  <si>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</si>
  <si>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</si>
  <si>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</si>
  <si>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</si>
  <si>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</si>
  <si>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</si>
  <si>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</si>
  <si>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</si>
  <si>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</si>
  <si>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</si>
  <si>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</si>
  <si>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</si>
  <si>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</si>
  <si>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</si>
  <si>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</si>
  <si>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</si>
  <si>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</si>
  <si>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</si>
  <si>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</si>
  <si>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</si>
  <si>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</si>
  <si>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</si>
  <si>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</si>
  <si>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</si>
  <si>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</si>
  <si>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</si>
  <si>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</si>
  <si>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</si>
  <si>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</si>
  <si>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</si>
  <si>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</si>
  <si>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</si>
  <si>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</si>
  <si>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</si>
  <si>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</si>
  <si>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</si>
  <si>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</si>
  <si>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</si>
  <si>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</si>
  <si>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</si>
  <si>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</si>
  <si>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</si>
  <si>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</si>
  <si>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</si>
  <si>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</si>
  <si>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</si>
  <si>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</si>
  <si>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</si>
  <si>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</si>
  <si>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</si>
  <si>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</si>
  <si>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</si>
  <si>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</si>
  <si>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</si>
  <si>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</si>
  <si>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</si>
  <si>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</si>
  <si>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</si>
  <si>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</si>
  <si>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</si>
  <si>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</si>
  <si>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</si>
  <si>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</si>
  <si>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</si>
  <si>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</si>
  <si>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</si>
  <si>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</si>
  <si>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</si>
  <si>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</si>
  <si>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</si>
  <si>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</si>
  <si>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</si>
  <si>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</si>
  <si>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</si>
  <si>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</si>
  <si>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</si>
  <si>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</si>
  <si>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</si>
  <si>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</si>
  <si>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</si>
  <si>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</si>
  <si>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</si>
  <si>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</si>
  <si>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</si>
  <si>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</si>
  <si>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</si>
  <si>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</si>
  <si>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</si>
  <si>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</si>
  <si>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</si>
  <si>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</si>
  <si>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</si>
  <si>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</si>
  <si>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</si>
  <si>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</si>
  <si>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</si>
  <si>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</si>
  <si>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</si>
  <si>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</si>
  <si>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</si>
  <si>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</si>
  <si>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</si>
  <si>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</si>
  <si>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</si>
  <si>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</si>
  <si>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</si>
  <si>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</si>
  <si>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</si>
  <si>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</si>
  <si>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</si>
  <si>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</si>
  <si>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</si>
  <si>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</si>
  <si>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</si>
  <si>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</si>
  <si>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</si>
  <si>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</si>
  <si>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</si>
  <si>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</si>
  <si>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</si>
  <si>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</si>
  <si>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</si>
  <si>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</si>
  <si>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</si>
  <si>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</si>
  <si>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</si>
  <si>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</si>
  <si>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</si>
  <si>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</si>
  <si>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</si>
  <si>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</si>
  <si>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</si>
  <si>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</si>
  <si>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</si>
  <si>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</si>
  <si>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</si>
  <si>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</si>
  <si>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</si>
  <si>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</si>
  <si>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</si>
  <si>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</si>
  <si>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</si>
  <si>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</si>
  <si>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</si>
  <si>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</si>
  <si>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</si>
  <si>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</si>
  <si>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</si>
  <si>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</si>
  <si>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</si>
  <si>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</si>
  <si>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</si>
  <si>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</si>
  <si>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</si>
  <si>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</si>
  <si>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</si>
  <si>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</si>
  <si>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</si>
  <si>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</si>
  <si>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</si>
  <si>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</si>
  <si>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</si>
  <si>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</si>
  <si>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</si>
  <si>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</si>
  <si>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</si>
  <si>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</si>
  <si>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</si>
  <si>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</si>
  <si>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</si>
  <si>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</si>
  <si>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</si>
  <si>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</si>
  <si>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</si>
  <si>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</si>
  <si>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</si>
  <si>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</si>
  <si>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</si>
  <si>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</si>
  <si>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</si>
  <si>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</si>
  <si>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</si>
  <si>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</si>
  <si>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</si>
  <si>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</si>
  <si>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</si>
  <si>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</si>
  <si>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</si>
  <si>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</si>
  <si>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</si>
  <si>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</si>
  <si>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</si>
  <si>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</si>
  <si>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</si>
  <si>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</si>
  <si>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</si>
  <si>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</si>
  <si>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</si>
  <si>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</si>
  <si>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</si>
  <si>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</si>
  <si>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</si>
  <si>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</si>
  <si>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</si>
  <si>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</si>
  <si>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</si>
  <si>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</si>
  <si>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</si>
  <si>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</si>
  <si>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</si>
  <si>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</si>
  <si>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</si>
  <si>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</si>
  <si>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</si>
  <si>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</si>
  <si>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</si>
  <si>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</si>
  <si>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</si>
  <si>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</si>
  <si>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</si>
  <si>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</si>
  <si>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</si>
  <si>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</si>
  <si>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</si>
  <si>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</si>
  <si>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</si>
  <si>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</si>
  <si>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</si>
  <si>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</si>
  <si>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</si>
  <si>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</si>
  <si>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</si>
  <si>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</si>
  <si>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</si>
  <si>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</si>
  <si>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</si>
  <si>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</si>
  <si>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</si>
  <si>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</si>
  <si>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</si>
  <si>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</si>
  <si>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</si>
  <si>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</si>
  <si>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</si>
  <si>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</si>
  <si>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</si>
  <si>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</si>
  <si>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</si>
  <si>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</si>
  <si>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</si>
  <si>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</si>
  <si>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</si>
  <si>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</si>
  <si>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</si>
  <si>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</si>
  <si>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</si>
  <si>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</si>
  <si>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</si>
  <si>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</si>
  <si>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</si>
  <si>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</si>
  <si>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</si>
  <si>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</si>
  <si>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</si>
  <si>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</si>
  <si>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</si>
  <si>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</si>
  <si>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</si>
  <si>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</si>
  <si>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</si>
  <si>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</si>
  <si>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</si>
  <si>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</si>
  <si>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</si>
  <si>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</si>
  <si>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</si>
  <si>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</si>
  <si>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</si>
  <si>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</si>
  <si>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</si>
  <si>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</si>
  <si>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</si>
  <si>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</si>
  <si>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</si>
  <si>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</si>
  <si>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</si>
  <si>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</si>
  <si>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</si>
  <si>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</si>
  <si>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</si>
  <si>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</si>
  <si>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</si>
  <si>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</si>
  <si>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</si>
  <si>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</si>
  <si>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</si>
  <si>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</si>
  <si>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</si>
  <si>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</si>
  <si>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</si>
  <si>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</si>
  <si>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</si>
  <si>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</si>
  <si>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</si>
  <si>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</si>
  <si>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</si>
  <si>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</si>
  <si>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</si>
  <si>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</si>
  <si>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</si>
  <si>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</si>
  <si>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</si>
  <si>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</si>
  <si>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</si>
  <si>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</si>
  <si>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</si>
  <si>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</si>
  <si>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</si>
  <si>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</si>
  <si>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</si>
  <si>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</si>
  <si>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</si>
  <si>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</si>
  <si>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</si>
  <si>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</si>
  <si>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</si>
  <si>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</si>
  <si>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</si>
  <si>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</si>
  <si>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</si>
  <si>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</si>
  <si>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</si>
  <si>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</si>
  <si>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</si>
  <si>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</si>
  <si>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</si>
  <si>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</si>
  <si>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</si>
  <si>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</si>
  <si>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</si>
  <si>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</si>
  <si>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</si>
  <si>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</si>
  <si>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</si>
  <si>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</si>
  <si>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</si>
  <si>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</si>
  <si>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</si>
  <si>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</si>
  <si>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</si>
  <si>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</si>
  <si>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</si>
  <si>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</si>
  <si>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</si>
  <si>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</si>
  <si>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</si>
  <si>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</si>
  <si>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</si>
  <si>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</si>
  <si>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</si>
  <si>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</si>
  <si>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</si>
  <si>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</si>
  <si>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</si>
  <si>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</si>
  <si>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</si>
  <si>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</si>
  <si>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</si>
  <si>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</si>
  <si>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</si>
  <si>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</si>
  <si>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</si>
  <si>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</si>
  <si>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</si>
  <si>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</si>
  <si>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</si>
  <si>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</si>
  <si>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</si>
  <si>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</si>
  <si>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</si>
  <si>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</si>
  <si>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</si>
  <si>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</si>
  <si>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</si>
  <si>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</si>
  <si>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</si>
  <si>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</si>
  <si>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</si>
  <si>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</si>
  <si>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</si>
  <si>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</si>
  <si>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</si>
  <si>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</si>
  <si>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</si>
  <si>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</si>
  <si>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</si>
  <si>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</si>
  <si>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</si>
  <si>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</si>
  <si>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</si>
  <si>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</si>
  <si>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</si>
  <si>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</si>
  <si>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</si>
  <si>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</si>
  <si>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</si>
  <si>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</si>
  <si>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</si>
  <si>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</si>
  <si>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</si>
  <si>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</si>
  <si>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</si>
  <si>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</si>
  <si>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</si>
  <si>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</si>
  <si>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</si>
  <si>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</si>
  <si>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</si>
  <si>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</si>
  <si>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</si>
  <si>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</si>
  <si>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</si>
  <si>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</si>
  <si>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</si>
  <si>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</si>
  <si>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</si>
  <si>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</si>
  <si>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</si>
  <si>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</si>
  <si>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</si>
  <si>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</si>
  <si>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</si>
  <si>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</si>
  <si>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</si>
  <si>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</si>
  <si>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</si>
  <si>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</si>
  <si>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</si>
  <si>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</si>
  <si>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</si>
  <si>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</si>
  <si>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</si>
  <si>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</si>
  <si>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</si>
  <si>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</si>
  <si>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</si>
  <si>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</si>
  <si>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</si>
  <si>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</si>
  <si>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</si>
  <si>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</si>
  <si>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</si>
  <si>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</si>
  <si>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</si>
  <si>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</si>
  <si>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</si>
  <si>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</si>
  <si>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</si>
  <si>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</si>
  <si>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</si>
  <si>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</si>
  <si>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</si>
  <si>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</si>
  <si>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</si>
  <si>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</si>
  <si>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</si>
  <si>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</si>
  <si>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</si>
  <si>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</si>
  <si>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</si>
  <si>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</si>
  <si>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</si>
  <si>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</si>
  <si>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</si>
  <si>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</si>
  <si>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</si>
  <si>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</si>
  <si>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</si>
  <si>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</si>
  <si>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</si>
  <si>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</si>
  <si>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</si>
  <si>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</si>
  <si>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</si>
  <si>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</si>
  <si>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</si>
  <si>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</si>
  <si>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</si>
  <si>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</si>
  <si>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</si>
  <si>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</si>
  <si>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</si>
  <si>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</si>
  <si>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</si>
  <si>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</si>
  <si>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</si>
  <si>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</si>
  <si>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</si>
  <si>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</si>
  <si>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</si>
  <si>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</si>
  <si>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</si>
  <si>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</si>
  <si>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</si>
  <si>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</si>
  <si>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</si>
  <si>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</si>
  <si>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</si>
  <si>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</si>
  <si>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</si>
  <si>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</si>
  <si>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</si>
  <si>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</si>
  <si>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</si>
  <si>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</si>
  <si>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</si>
  <si>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</si>
  <si>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</si>
  <si>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</si>
  <si>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</si>
  <si>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</si>
  <si>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</si>
  <si>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</si>
  <si>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</si>
  <si>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</si>
  <si>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</si>
  <si>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</si>
  <si>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</si>
  <si>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</si>
  <si>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</si>
  <si>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</si>
  <si>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</si>
  <si>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</si>
  <si>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</si>
  <si>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</si>
  <si>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</si>
  <si>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</si>
  <si>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</si>
  <si>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</si>
  <si>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</si>
  <si>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</si>
  <si>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</si>
  <si>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</si>
  <si>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</si>
  <si>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</si>
  <si>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</si>
  <si>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</si>
  <si>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</si>
  <si>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</si>
  <si>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</si>
  <si>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</si>
  <si>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</si>
  <si>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</si>
  <si>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</si>
  <si>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</si>
  <si>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</si>
  <si>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</si>
  <si>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</si>
  <si>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</si>
  <si>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</si>
  <si>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</si>
  <si>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</si>
  <si>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</si>
  <si>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</si>
  <si>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</si>
  <si>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</si>
  <si>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</si>
  <si>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</si>
  <si>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</si>
  <si>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</si>
  <si>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</si>
  <si>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</si>
  <si>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</si>
  <si>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</si>
  <si>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</si>
  <si>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</si>
  <si>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</si>
  <si>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</si>
  <si>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</si>
  <si>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</si>
  <si>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</si>
  <si>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</si>
  <si>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</si>
  <si>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</si>
  <si>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</si>
  <si>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</si>
  <si>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</si>
  <si>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</si>
  <si>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</si>
  <si>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</si>
  <si>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</si>
  <si>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</si>
  <si>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</si>
  <si>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</si>
  <si>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</si>
  <si>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</si>
  <si>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</si>
  <si>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</si>
  <si>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</si>
  <si>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</si>
  <si>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</si>
  <si>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</si>
  <si>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</si>
  <si>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</si>
  <si>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</si>
  <si>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</si>
  <si>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</si>
  <si>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</si>
  <si>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</si>
  <si>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</si>
  <si>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</si>
  <si>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</si>
  <si>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</si>
  <si>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</si>
  <si>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</si>
  <si>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</si>
  <si>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</si>
  <si>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</si>
  <si>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</si>
  <si>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</si>
  <si>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</si>
  <si>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</si>
  <si>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</si>
  <si>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</si>
  <si>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</si>
  <si>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</si>
  <si>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</si>
  <si>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</si>
  <si>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</si>
  <si>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</si>
  <si>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</si>
  <si>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</si>
  <si>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</si>
  <si>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</si>
  <si>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</si>
  <si>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</si>
  <si>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</si>
  <si>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</si>
  <si>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</si>
  <si>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</si>
  <si>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</si>
  <si>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</si>
  <si>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</si>
  <si>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</si>
  <si>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</si>
  <si>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</si>
  <si>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</si>
  <si>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</si>
  <si>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</si>
  <si>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</si>
  <si>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</si>
  <si>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</si>
  <si>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</si>
  <si>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</si>
  <si>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</si>
  <si>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</si>
  <si>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</si>
  <si>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</si>
  <si>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</si>
  <si>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</si>
  <si>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</si>
  <si>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</si>
  <si>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</si>
  <si>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</si>
  <si>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</si>
  <si>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</si>
  <si>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</si>
  <si>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</si>
  <si>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</si>
  <si>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</si>
  <si>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</si>
  <si>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</si>
  <si>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</si>
  <si>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</si>
  <si>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</si>
  <si>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</si>
  <si>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</si>
  <si>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</si>
  <si>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</si>
  <si>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</si>
  <si>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</si>
  <si>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</si>
  <si>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</si>
  <si>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</si>
  <si>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</si>
  <si>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</si>
  <si>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</si>
  <si>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</si>
  <si>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</si>
  <si>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</si>
  <si>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</si>
  <si>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</si>
  <si>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</si>
  <si>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</si>
  <si>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</si>
  <si>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</si>
  <si>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</si>
  <si>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</si>
  <si>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</si>
  <si>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</si>
  <si>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</si>
  <si>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</si>
  <si>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</si>
  <si>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</si>
  <si>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</si>
  <si>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</si>
  <si>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</si>
  <si>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</si>
  <si>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</si>
  <si>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</si>
  <si>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</si>
  <si>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</si>
  <si>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</si>
  <si>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</si>
  <si>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</si>
  <si>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</si>
  <si>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</si>
  <si>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</si>
  <si>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</si>
  <si>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</si>
  <si>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</si>
  <si>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</si>
  <si>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</si>
  <si>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</si>
  <si>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</si>
  <si>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</si>
  <si>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</si>
  <si>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</si>
  <si>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</si>
  <si>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</si>
  <si>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</si>
  <si>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</si>
  <si>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</si>
  <si>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</si>
  <si>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</si>
  <si>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</si>
  <si>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</si>
  <si>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</si>
  <si>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</si>
  <si>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</si>
  <si>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</si>
  <si>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</si>
  <si>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</si>
  <si>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</si>
  <si>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</si>
  <si>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</si>
  <si>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</si>
  <si>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</si>
  <si>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</si>
  <si>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</si>
  <si>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</si>
  <si>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</si>
  <si>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</si>
  <si>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</si>
  <si>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</si>
  <si>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</si>
  <si>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</si>
  <si>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</si>
  <si>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</si>
  <si>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</si>
  <si>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</si>
  <si>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</si>
  <si>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</si>
  <si>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</si>
  <si>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</si>
  <si>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</si>
  <si>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</si>
  <si>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</si>
  <si>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</si>
  <si>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</si>
  <si>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</si>
  <si>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</si>
  <si>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</si>
  <si>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</si>
  <si>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</si>
  <si>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</si>
  <si>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</si>
  <si>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</si>
  <si>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</si>
  <si>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</si>
  <si>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</si>
  <si>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</si>
  <si>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</si>
  <si>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</si>
  <si>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</si>
  <si>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</si>
  <si>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</si>
  <si>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</si>
  <si>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</si>
  <si>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</si>
  <si>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</si>
  <si>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</si>
  <si>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</si>
  <si>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</si>
  <si>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</si>
  <si>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</si>
  <si>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</si>
  <si>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</si>
  <si>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</si>
  <si>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</si>
  <si>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</si>
  <si>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</si>
  <si>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</si>
  <si>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</si>
  <si>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</si>
  <si>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</si>
  <si>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</si>
  <si>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</si>
  <si>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</si>
  <si>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</si>
  <si>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</si>
  <si>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</si>
  <si>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</si>
  <si>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</si>
  <si>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</si>
  <si>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</si>
  <si>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</si>
  <si>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</si>
  <si>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</si>
  <si>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</si>
  <si>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</si>
  <si>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</si>
  <si>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</si>
  <si>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</si>
  <si>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</si>
  <si>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</si>
  <si>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</si>
  <si>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</si>
  <si>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</si>
  <si>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</si>
  <si>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</si>
  <si>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</si>
  <si>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</si>
  <si>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</si>
  <si>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</si>
  <si>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</si>
  <si>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</si>
  <si>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</si>
  <si>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</si>
  <si>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</si>
  <si>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</si>
  <si>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</si>
  <si>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</si>
  <si>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</si>
  <si>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</si>
  <si>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</si>
  <si>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</si>
  <si>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</si>
  <si>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</si>
  <si>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</si>
  <si>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</si>
  <si>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</si>
  <si>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</si>
  <si>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</si>
  <si>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</si>
  <si>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</si>
  <si>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</si>
  <si>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</si>
  <si>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</si>
  <si>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</si>
  <si>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</si>
  <si>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</si>
  <si>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</si>
  <si>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</si>
  <si>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</si>
  <si>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</si>
  <si>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</si>
  <si>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</si>
  <si>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</si>
  <si>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</si>
  <si>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</si>
  <si>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</si>
  <si>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</si>
  <si>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</si>
  <si>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</si>
  <si>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</si>
  <si>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</si>
  <si>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</si>
  <si>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</si>
  <si>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</si>
  <si>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</si>
  <si>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</si>
  <si>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</si>
  <si>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</si>
  <si>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</si>
  <si>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</si>
  <si>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</si>
  <si>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</si>
  <si>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</si>
  <si>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</si>
  <si>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</si>
  <si>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</si>
  <si>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</si>
  <si>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</si>
  <si>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</si>
  <si>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</si>
  <si>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</si>
  <si>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</si>
  <si>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</si>
  <si>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</si>
  <si>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</si>
  <si>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</si>
  <si>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</si>
  <si>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</si>
  <si>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</si>
  <si>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</si>
  <si>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</si>
  <si>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</si>
  <si>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</si>
  <si>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</si>
  <si>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</si>
  <si>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</si>
  <si>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</si>
  <si>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</si>
  <si>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</si>
  <si>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</si>
  <si>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</si>
  <si>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</si>
  <si>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</si>
  <si>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</si>
  <si>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</si>
  <si>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</si>
  <si>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</si>
  <si>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</si>
  <si>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</si>
  <si>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</si>
  <si>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</si>
  <si>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</si>
  <si>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</si>
  <si>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</si>
  <si>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</si>
  <si>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</si>
  <si>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</si>
  <si>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</si>
  <si>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</si>
  <si>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</si>
  <si>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</si>
  <si>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</si>
  <si>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</si>
  <si>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</si>
  <si>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</si>
  <si>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</si>
  <si>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</si>
  <si>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</si>
  <si>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</si>
  <si>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</si>
  <si>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</si>
  <si>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</si>
  <si>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</si>
  <si>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</si>
  <si>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</si>
  <si>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</si>
  <si>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</si>
  <si>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</si>
  <si>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</si>
  <si>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</si>
  <si>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</si>
  <si>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</si>
  <si>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</si>
  <si>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</si>
  <si>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</si>
  <si>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</si>
  <si>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</si>
  <si>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</si>
  <si>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</si>
  <si>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</si>
  <si>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</si>
  <si>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</si>
  <si>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</si>
  <si>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</si>
  <si>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</si>
  <si>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</si>
  <si>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</si>
  <si>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</si>
  <si>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</si>
  <si>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</si>
  <si>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</si>
  <si>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</si>
  <si>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</si>
  <si>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</si>
  <si>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</si>
  <si>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</si>
  <si>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</si>
  <si>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</si>
  <si>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</si>
  <si>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</si>
  <si>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</si>
  <si>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</si>
  <si>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</si>
  <si>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</si>
  <si>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</si>
  <si>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</si>
  <si>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</si>
  <si>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</si>
  <si>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</si>
  <si>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</si>
  <si>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</si>
  <si>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</si>
  <si>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</si>
  <si>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</si>
  <si>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</si>
  <si>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</si>
  <si>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</si>
  <si>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</si>
  <si>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</si>
  <si>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</si>
  <si>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</si>
  <si>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</si>
  <si>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</si>
  <si>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</si>
  <si>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</si>
  <si>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</si>
  <si>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</si>
  <si>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</si>
  <si>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</si>
  <si>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</si>
  <si>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</si>
  <si>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</si>
  <si>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</si>
  <si>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</si>
  <si>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</si>
  <si>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</si>
  <si>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</si>
  <si>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</si>
  <si>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</si>
  <si>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</si>
  <si>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</si>
  <si>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</si>
  <si>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</si>
  <si>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</si>
  <si>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</si>
  <si>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</si>
  <si>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</si>
  <si>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</si>
  <si>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</si>
  <si>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</si>
  <si>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</si>
  <si>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</si>
  <si>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</si>
  <si>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</si>
  <si>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</si>
  <si>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</si>
  <si>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</si>
  <si>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</si>
  <si>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</si>
  <si>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</si>
  <si>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</si>
  <si>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</si>
  <si>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</si>
  <si>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</si>
  <si>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</si>
  <si>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</si>
  <si>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</si>
  <si>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</si>
  <si>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</si>
  <si>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</si>
  <si>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</si>
  <si>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</si>
  <si>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</si>
  <si>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</si>
  <si>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</si>
  <si>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</si>
  <si>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</si>
  <si>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</si>
  <si>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</si>
  <si>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</si>
  <si>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</si>
  <si>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</si>
  <si>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</si>
  <si>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</si>
  <si>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</si>
  <si>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</si>
  <si>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</si>
  <si>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</si>
  <si>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</si>
  <si>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</si>
  <si>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</si>
  <si>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</si>
  <si>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</si>
  <si>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</si>
  <si>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</si>
  <si>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</si>
  <si>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</si>
  <si>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</si>
  <si>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</si>
  <si>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</si>
  <si>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</si>
  <si>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</si>
  <si>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</si>
  <si>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</si>
  <si>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</si>
  <si>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</si>
  <si>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</si>
  <si>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</si>
  <si>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</si>
  <si>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</si>
  <si>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</si>
  <si>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</si>
  <si>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</si>
  <si>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</si>
  <si>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</si>
  <si>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</si>
  <si>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</si>
  <si>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</si>
  <si>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</si>
  <si>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</si>
  <si>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</si>
  <si>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</si>
  <si>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</si>
  <si>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</si>
  <si>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</si>
  <si>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</si>
  <si>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</si>
  <si>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</si>
  <si>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</si>
  <si>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</si>
  <si>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</si>
  <si>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</si>
  <si>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</si>
  <si>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</si>
  <si>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</si>
  <si>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</si>
  <si>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</si>
  <si>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</si>
  <si>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</si>
  <si>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</si>
  <si>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</si>
  <si>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</si>
  <si>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</si>
  <si>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</si>
  <si>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</si>
  <si>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</si>
  <si>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</si>
  <si>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</si>
  <si>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</si>
  <si>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</si>
  <si>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</si>
  <si>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</si>
  <si>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</si>
  <si>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</si>
  <si>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</si>
  <si>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</si>
  <si>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</si>
  <si>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</si>
  <si>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</si>
  <si>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</si>
  <si>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</si>
  <si>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</si>
  <si>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</si>
  <si>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</si>
  <si>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</si>
  <si>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</si>
  <si>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</si>
  <si>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</si>
  <si>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</si>
  <si>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</si>
  <si>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</si>
  <si>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</si>
  <si>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</si>
  <si>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</si>
  <si>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</si>
  <si>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</si>
  <si>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</si>
  <si>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</si>
  <si>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</si>
  <si>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</si>
  <si>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</si>
  <si>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</si>
  <si>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</si>
  <si>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</si>
  <si>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</si>
  <si>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</si>
  <si>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</si>
  <si>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</si>
  <si>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</si>
  <si>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</si>
  <si>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</si>
  <si>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</si>
  <si>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</si>
  <si>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</si>
  <si>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</si>
  <si>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</si>
  <si>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</si>
  <si>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</si>
  <si>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</si>
  <si>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</si>
  <si>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</si>
  <si>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</si>
  <si>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</si>
  <si>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</si>
  <si>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</si>
  <si>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</si>
  <si>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</si>
  <si>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</si>
  <si>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</si>
  <si>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</si>
  <si>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</si>
  <si>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</si>
  <si>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</si>
  <si>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</si>
  <si>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</si>
  <si>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</si>
  <si>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</si>
  <si>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</si>
  <si>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</si>
  <si>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</si>
  <si>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</si>
  <si>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</si>
  <si>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</si>
  <si>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</si>
  <si>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</si>
  <si>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</si>
  <si>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</si>
  <si>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</si>
  <si>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</si>
  <si>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</si>
  <si>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</si>
  <si>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</si>
  <si>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</si>
  <si>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</si>
  <si>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</si>
  <si>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</si>
  <si>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</si>
  <si>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</si>
  <si>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</si>
  <si>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</si>
  <si>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</si>
  <si>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</si>
  <si>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</si>
  <si>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</si>
  <si>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</si>
  <si>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</si>
  <si>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</si>
  <si>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</si>
  <si>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</si>
  <si>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</si>
  <si>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</si>
  <si>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</si>
  <si>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</si>
  <si>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</si>
  <si>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</si>
  <si>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</si>
  <si>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</si>
  <si>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</si>
  <si>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</si>
  <si>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</si>
  <si>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</si>
  <si>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</si>
  <si>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</si>
  <si>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</si>
  <si>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</si>
  <si>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</si>
  <si>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</si>
  <si>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</si>
  <si>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</si>
  <si>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</si>
  <si>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</si>
  <si>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</si>
  <si>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</si>
  <si>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</si>
  <si>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</si>
  <si>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</si>
  <si>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</si>
  <si>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</si>
  <si>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</si>
  <si>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</si>
  <si>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</si>
  <si>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</si>
  <si>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</si>
  <si>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</si>
  <si>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</si>
  <si>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</si>
  <si>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</si>
  <si>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</si>
  <si>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</si>
  <si>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</si>
  <si>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</si>
  <si>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</si>
  <si>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</si>
  <si>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</si>
  <si>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</si>
  <si>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</si>
  <si>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</si>
  <si>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</si>
  <si>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</si>
  <si>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</si>
  <si>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</si>
  <si>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</si>
  <si>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</si>
  <si>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</si>
  <si>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</si>
  <si>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</si>
  <si>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</si>
  <si>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</si>
  <si>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</si>
  <si>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</si>
  <si>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</si>
  <si>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</si>
  <si>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</si>
  <si>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</si>
  <si>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</si>
  <si>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</si>
  <si>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</si>
  <si>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</si>
  <si>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</si>
  <si>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</si>
  <si>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</si>
  <si>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</si>
  <si>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</si>
  <si>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</si>
  <si>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</si>
  <si>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</si>
  <si>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</si>
  <si>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</si>
  <si>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</si>
  <si>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</si>
  <si>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</si>
  <si>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</si>
  <si>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</si>
  <si>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</si>
  <si>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</si>
  <si>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</si>
  <si>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</si>
  <si>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</si>
  <si>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</si>
  <si>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</si>
  <si>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</si>
  <si>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</si>
  <si>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</si>
  <si>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</si>
  <si>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</si>
  <si>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</si>
  <si>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</si>
  <si>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</si>
  <si>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</si>
  <si>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</si>
  <si>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</si>
  <si>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</si>
  <si>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</si>
  <si>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</si>
  <si>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</si>
  <si>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</si>
  <si>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</si>
  <si>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</si>
  <si>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</si>
  <si>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</si>
  <si>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</si>
  <si>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</si>
  <si>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</si>
  <si>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</si>
  <si>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</si>
  <si>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</si>
  <si>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</si>
  <si>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</si>
  <si>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</si>
  <si>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</si>
  <si>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</si>
  <si>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</si>
  <si>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</si>
  <si>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</si>
  <si>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</si>
  <si>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</si>
  <si>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</si>
  <si>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</si>
  <si>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</si>
  <si>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</si>
  <si>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</si>
  <si>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</si>
  <si>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</si>
  <si>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</si>
  <si>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</si>
  <si>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</si>
  <si>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</si>
  <si>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</si>
  <si>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</si>
  <si>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</si>
  <si>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</si>
  <si>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</si>
  <si>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</si>
  <si>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</si>
  <si>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</si>
  <si>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</si>
  <si>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</si>
  <si>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</si>
  <si>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</si>
  <si>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</si>
  <si>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</si>
  <si>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</si>
  <si>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</si>
  <si>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</si>
  <si>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</si>
  <si>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</si>
  <si>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</si>
  <si>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</si>
  <si>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</si>
  <si>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</si>
  <si>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</si>
  <si>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</si>
  <si>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</si>
  <si>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</si>
  <si>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</si>
  <si>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</si>
  <si>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</si>
  <si>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</si>
  <si>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</si>
  <si>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</si>
  <si>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</si>
  <si>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</si>
  <si>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</si>
  <si>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</si>
  <si>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</si>
  <si>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</si>
  <si>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</si>
  <si>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</si>
  <si>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</si>
  <si>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</si>
  <si>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</si>
  <si>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</si>
  <si>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</si>
  <si>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</si>
  <si>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</si>
  <si>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</si>
  <si>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</si>
  <si>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</si>
  <si>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</si>
  <si>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</si>
  <si>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</si>
  <si>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</si>
  <si>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</si>
  <si>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</si>
  <si>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</si>
  <si>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</si>
  <si>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</si>
  <si>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</si>
  <si>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</si>
  <si>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</si>
  <si>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</si>
  <si>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</si>
  <si>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</si>
  <si>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</si>
  <si>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</si>
  <si>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</si>
  <si>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</si>
  <si>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</si>
  <si>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</si>
  <si>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</si>
  <si>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</si>
  <si>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</si>
  <si>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</si>
  <si>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</si>
  <si>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</si>
  <si>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</si>
  <si>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</si>
  <si>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</si>
  <si>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</si>
  <si>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</si>
  <si>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</si>
  <si>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</si>
  <si>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</si>
  <si>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</si>
  <si>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</si>
  <si>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</si>
  <si>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</si>
  <si>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</si>
  <si>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</si>
  <si>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</si>
  <si>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</si>
  <si>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</si>
  <si>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</si>
  <si>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</si>
  <si>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</si>
  <si>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</si>
  <si>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</si>
  <si>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</si>
  <si>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</si>
  <si>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</si>
  <si>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</si>
  <si>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</si>
  <si>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</si>
  <si>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</si>
  <si>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</si>
  <si>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</si>
  <si>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</si>
  <si>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</si>
  <si>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</si>
  <si>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</si>
  <si>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</si>
  <si>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</si>
  <si>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</si>
  <si>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</si>
  <si>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</si>
  <si>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</si>
  <si>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</si>
  <si>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</si>
  <si>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</si>
  <si>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</si>
  <si>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</si>
  <si>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</si>
  <si>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</si>
  <si>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</si>
  <si>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</si>
  <si>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</si>
  <si>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</si>
  <si>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</si>
  <si>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</si>
  <si>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</si>
  <si>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</si>
  <si>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</si>
  <si>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</si>
  <si>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</si>
  <si>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</si>
  <si>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</si>
  <si>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</si>
  <si>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</si>
  <si>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</si>
  <si>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</si>
  <si>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</si>
  <si>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</si>
  <si>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</si>
  <si>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</si>
  <si>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</si>
  <si>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</si>
  <si>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</si>
  <si>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</si>
  <si>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</si>
  <si>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</si>
  <si>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</si>
  <si>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</si>
  <si>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</si>
  <si>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</si>
  <si>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</si>
  <si>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</si>
  <si>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</si>
  <si>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</si>
  <si>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</si>
  <si>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</si>
  <si>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</si>
  <si>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</si>
  <si>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</si>
  <si>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</si>
  <si>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</si>
  <si>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</si>
  <si>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</si>
  <si>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</si>
  <si>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</si>
  <si>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</si>
  <si>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</si>
  <si>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</si>
  <si>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</si>
  <si>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</si>
  <si>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</si>
  <si>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</si>
  <si>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</si>
  <si>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</si>
  <si>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</si>
  <si>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</si>
  <si>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</si>
  <si>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</si>
  <si>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</si>
  <si>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</si>
  <si>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</si>
  <si>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</si>
  <si>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</si>
  <si>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</si>
  <si>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</si>
  <si>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</si>
  <si>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</si>
  <si>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</si>
  <si>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</si>
  <si>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</si>
  <si>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</si>
  <si>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</si>
  <si>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</si>
  <si>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</si>
  <si>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</si>
  <si>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</si>
  <si>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</si>
  <si>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</si>
  <si>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</si>
  <si>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</si>
  <si>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</si>
  <si>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</si>
  <si>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</si>
  <si>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</si>
  <si>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</si>
  <si>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</si>
  <si>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</si>
  <si>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</si>
  <si>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</si>
  <si>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</si>
  <si>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</si>
  <si>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</si>
  <si>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</si>
  <si>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</si>
  <si>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</si>
  <si>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</si>
  <si>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</si>
  <si>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</si>
  <si>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</si>
  <si>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</si>
  <si>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</si>
  <si>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</si>
  <si>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</si>
  <si>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</si>
  <si>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</si>
  <si>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</si>
  <si>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</si>
  <si>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</si>
  <si>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</si>
  <si>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</si>
  <si>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</si>
  <si>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</si>
  <si>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</si>
  <si>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</si>
  <si>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</si>
  <si>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</si>
  <si>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</si>
  <si>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</si>
  <si>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</si>
  <si>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</si>
  <si>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</si>
  <si>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</si>
  <si>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</si>
  <si>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</si>
  <si>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</si>
  <si>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</si>
  <si>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</si>
  <si>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</si>
  <si>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</si>
  <si>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</si>
  <si>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</si>
  <si>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</si>
  <si>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</si>
  <si>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</si>
  <si>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</si>
  <si>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</si>
  <si>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</si>
  <si>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</si>
  <si>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</si>
  <si>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</si>
  <si>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</si>
  <si>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</si>
  <si>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</si>
  <si>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</si>
  <si>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</si>
  <si>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</si>
  <si>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</si>
  <si>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</si>
  <si>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</si>
  <si>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</si>
  <si>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</si>
  <si>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</si>
  <si>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</si>
  <si>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</si>
  <si>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</si>
  <si>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</si>
  <si>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</si>
  <si>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</si>
  <si>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</si>
  <si>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</si>
  <si>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</si>
  <si>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</si>
  <si>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</si>
  <si>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</si>
  <si>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</si>
  <si>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</si>
  <si>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</si>
  <si>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</si>
  <si>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</si>
  <si>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</si>
  <si>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</si>
  <si>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</si>
  <si>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</si>
  <si>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</si>
  <si>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</si>
  <si>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</si>
  <si>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</si>
  <si>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</si>
  <si>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</si>
  <si>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</si>
  <si>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</si>
  <si>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</si>
  <si>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</si>
  <si>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</si>
  <si>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</si>
  <si>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</si>
  <si>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</si>
  <si>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</si>
  <si>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</si>
  <si>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</si>
  <si>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</si>
  <si>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</si>
  <si>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</si>
  <si>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</si>
  <si>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</si>
  <si>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</si>
  <si>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</si>
  <si>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</si>
  <si>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</si>
  <si>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</si>
  <si>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</si>
  <si>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</si>
  <si>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</si>
  <si>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</si>
  <si>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</si>
  <si>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</si>
  <si>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</si>
  <si>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</si>
  <si>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</si>
  <si>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</si>
  <si>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</si>
  <si>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</si>
  <si>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</si>
  <si>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</si>
  <si>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</si>
  <si>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</si>
  <si>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</si>
  <si>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</si>
  <si>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</si>
  <si>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</si>
  <si>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</si>
  <si>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</si>
  <si>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</si>
  <si>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</si>
  <si>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</si>
  <si>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</si>
  <si>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</si>
  <si>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</si>
  <si>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</si>
  <si>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</si>
  <si>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</si>
  <si>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</si>
  <si>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</si>
  <si>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</si>
  <si>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</si>
  <si>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</si>
  <si>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</si>
  <si>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</si>
  <si>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</si>
  <si>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</si>
  <si>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</si>
  <si>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</si>
  <si>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</si>
  <si>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</si>
  <si>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</si>
  <si>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</si>
  <si>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</si>
  <si>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</si>
  <si>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</si>
  <si>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</si>
  <si>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</si>
  <si>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</si>
  <si>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</si>
  <si>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</si>
  <si>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</si>
  <si>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</si>
  <si>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</si>
  <si>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</si>
  <si>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</si>
  <si>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</si>
  <si>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</si>
  <si>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</si>
  <si>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</si>
  <si>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</si>
  <si>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</si>
  <si>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</si>
  <si>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</si>
  <si>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</si>
  <si>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</si>
  <si>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</si>
  <si>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</si>
  <si>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</si>
  <si>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</si>
  <si>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</si>
  <si>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</si>
  <si>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</si>
  <si>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</si>
  <si>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</si>
  <si>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</si>
  <si>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</si>
  <si>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</si>
  <si>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</si>
  <si>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</si>
  <si>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</si>
  <si>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</si>
  <si>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</si>
  <si>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</si>
  <si>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</si>
  <si>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</si>
  <si>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</si>
  <si>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</si>
  <si>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</si>
  <si>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</si>
  <si>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</si>
  <si>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</si>
  <si>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</si>
  <si>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</si>
  <si>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</si>
  <si>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</si>
  <si>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</si>
  <si>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</si>
  <si>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</si>
  <si>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</si>
  <si>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</si>
  <si>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</si>
  <si>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</si>
  <si>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</si>
  <si>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</si>
  <si>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</si>
  <si>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</si>
  <si>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</si>
  <si>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</si>
  <si>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</si>
  <si>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</si>
  <si>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</si>
  <si>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</si>
  <si>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</si>
  <si>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</si>
  <si>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</si>
  <si>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</si>
  <si>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</si>
  <si>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</si>
  <si>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</si>
  <si>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</si>
  <si>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</si>
  <si>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</si>
  <si>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</si>
  <si>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</si>
  <si>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</si>
  <si>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</si>
  <si>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</si>
  <si>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</si>
  <si>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</si>
  <si>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</si>
  <si>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</si>
  <si>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</si>
  <si>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</si>
  <si>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</si>
  <si>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</si>
  <si>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</si>
  <si>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</si>
  <si>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</si>
  <si>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</si>
  <si>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</si>
  <si>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</si>
  <si>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</si>
  <si>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</si>
  <si>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</si>
  <si>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</si>
  <si>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</si>
  <si>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</si>
  <si>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</si>
  <si>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</si>
  <si>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</si>
  <si>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</si>
  <si>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</si>
  <si>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</si>
  <si>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</si>
  <si>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</si>
  <si>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</si>
  <si>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</si>
  <si>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</si>
  <si>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</si>
  <si>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</si>
  <si>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</si>
  <si>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</si>
  <si>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</si>
  <si>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</si>
  <si>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</si>
  <si>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</si>
  <si>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</si>
  <si>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</si>
  <si>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</si>
  <si>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</si>
  <si>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</si>
  <si>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</si>
  <si>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</si>
  <si>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</si>
  <si>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</si>
  <si>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</si>
  <si>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</si>
  <si>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</si>
  <si>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</si>
  <si>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</si>
  <si>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</si>
  <si>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</si>
  <si>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</si>
  <si>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</si>
  <si>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</si>
  <si>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</si>
  <si>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</si>
  <si>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</si>
  <si>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</si>
  <si>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</si>
  <si>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</si>
  <si>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</si>
  <si>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</si>
  <si>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</si>
  <si>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</si>
  <si>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</si>
  <si>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</si>
  <si>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</si>
  <si>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</si>
  <si>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</si>
  <si>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</si>
  <si>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</si>
  <si>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</si>
  <si>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</si>
  <si>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</si>
  <si>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</si>
  <si>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</si>
  <si>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</si>
  <si>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</si>
  <si>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</si>
  <si>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</si>
  <si>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</si>
  <si>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</si>
  <si>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</si>
  <si>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</si>
  <si>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</si>
  <si>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</si>
  <si>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</si>
  <si>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</si>
  <si>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</si>
  <si>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</si>
  <si>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</si>
  <si>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</si>
  <si>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</si>
  <si>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</si>
  <si>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</si>
  <si>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</si>
  <si>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</si>
  <si>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</si>
  <si>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</si>
  <si>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</si>
  <si>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</si>
  <si>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</si>
  <si>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</si>
  <si>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</si>
  <si>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</si>
  <si>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</si>
  <si>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</si>
  <si>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</si>
  <si>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</si>
  <si>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</si>
  <si>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</si>
  <si>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</si>
  <si>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</si>
  <si>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</si>
  <si>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</si>
  <si>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</si>
  <si>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</si>
  <si>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</si>
  <si>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</si>
  <si>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</si>
  <si>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</si>
  <si>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</si>
  <si>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</si>
  <si>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</si>
  <si>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</si>
  <si>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</si>
  <si>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</si>
  <si>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</si>
  <si>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</si>
  <si>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</si>
  <si>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</si>
  <si>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</si>
  <si>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</si>
  <si>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</si>
  <si>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</si>
  <si>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</si>
  <si>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</si>
  <si>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</si>
  <si>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</si>
  <si>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</si>
  <si>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</si>
  <si>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</si>
  <si>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</si>
  <si>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</si>
  <si>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</si>
  <si>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</si>
  <si>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</si>
  <si>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</si>
  <si>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</si>
  <si>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</si>
  <si>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</si>
  <si>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</si>
  <si>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</si>
  <si>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</si>
  <si>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</si>
  <si>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</si>
  <si>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</si>
  <si>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</si>
  <si>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</si>
  <si>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</si>
  <si>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</si>
  <si>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</si>
  <si>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</si>
  <si>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</si>
  <si>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</si>
  <si>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</si>
  <si>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</si>
  <si>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</si>
  <si>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</si>
  <si>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</si>
  <si>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</si>
  <si>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</si>
  <si>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</si>
  <si>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</si>
  <si>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</si>
  <si>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</si>
  <si>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</si>
  <si>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</si>
  <si>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</si>
  <si>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</si>
  <si>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</si>
  <si>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</si>
  <si>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</si>
  <si>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</si>
  <si>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</si>
  <si>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</si>
  <si>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</si>
  <si>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</si>
  <si>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</si>
  <si>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</si>
  <si>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</si>
  <si>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</si>
  <si>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</si>
  <si>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</si>
  <si>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</si>
  <si>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</si>
  <si>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</si>
  <si>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</si>
  <si>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</si>
  <si>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</si>
  <si>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</si>
  <si>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</si>
  <si>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</si>
  <si>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</si>
  <si>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</si>
  <si>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</si>
  <si>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</si>
  <si>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</si>
  <si>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</si>
  <si>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</si>
  <si>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</si>
  <si>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</si>
  <si>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</si>
  <si>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</si>
  <si>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</si>
  <si>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</si>
  <si>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</si>
  <si>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</si>
  <si>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</si>
  <si>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</si>
  <si>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</si>
  <si>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</si>
  <si>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</si>
  <si>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</si>
  <si>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</si>
  <si>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</si>
  <si>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</si>
  <si>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</si>
  <si>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</si>
  <si>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</si>
  <si>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</si>
  <si>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</si>
  <si>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</si>
  <si>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</si>
  <si>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</si>
  <si>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</si>
  <si>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</si>
  <si>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</si>
  <si>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</si>
  <si>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</si>
  <si>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</si>
  <si>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</si>
  <si>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</si>
  <si>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</si>
  <si>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</si>
  <si>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</si>
  <si>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</si>
  <si>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</si>
  <si>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</si>
  <si>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</si>
  <si>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</si>
  <si>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</si>
  <si>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</si>
  <si>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</si>
  <si>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</si>
  <si>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</si>
  <si>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</si>
  <si>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</si>
  <si>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</si>
  <si>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</si>
  <si>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</si>
  <si>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</si>
  <si>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</si>
  <si>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</si>
  <si>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</si>
  <si>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</si>
  <si>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</si>
  <si>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</si>
  <si>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</si>
  <si>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</si>
  <si>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</si>
  <si>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</si>
  <si>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</si>
  <si>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</si>
  <si>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</si>
  <si>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</si>
  <si>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</si>
  <si>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</si>
  <si>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</si>
  <si>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</si>
  <si>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</si>
  <si>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</si>
  <si>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</si>
  <si>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</si>
  <si>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</si>
  <si>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</si>
  <si>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</si>
  <si>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</si>
  <si>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</si>
  <si>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</si>
  <si>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</si>
  <si>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</si>
  <si>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</si>
  <si>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</si>
  <si>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</si>
  <si>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</si>
  <si>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</si>
  <si>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</si>
  <si>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</si>
  <si>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</si>
  <si>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</si>
  <si>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</si>
  <si>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</si>
  <si>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</si>
  <si>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</si>
  <si>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</si>
  <si>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</si>
  <si>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</si>
  <si>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</si>
  <si>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</si>
  <si>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</si>
  <si>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</si>
  <si>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</si>
  <si>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</si>
  <si>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</si>
  <si>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</si>
  <si>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</si>
  <si>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</si>
  <si>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</si>
  <si>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</si>
  <si>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</si>
  <si>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</si>
  <si>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</si>
  <si>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</si>
  <si>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</si>
  <si>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</si>
  <si>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</si>
  <si>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</si>
  <si>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</si>
  <si>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</si>
  <si>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</si>
  <si>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</si>
  <si>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</si>
  <si>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</si>
  <si>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</si>
  <si>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</si>
  <si>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</si>
  <si>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</si>
  <si>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</si>
  <si>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</si>
  <si>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</si>
  <si>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</si>
  <si>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</si>
  <si>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</si>
  <si>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</si>
  <si>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</si>
  <si>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</si>
  <si>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</si>
  <si>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</si>
  <si>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</si>
  <si>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</si>
  <si>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</si>
  <si>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</si>
  <si>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</si>
  <si>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</si>
  <si>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</si>
  <si>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</si>
  <si>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</si>
  <si>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</si>
  <si>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</si>
  <si>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</si>
  <si>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</si>
  <si>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</si>
  <si>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</si>
  <si>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</si>
  <si>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</si>
  <si>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</si>
  <si>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</si>
  <si>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</si>
  <si>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</si>
  <si>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</si>
  <si>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</si>
  <si>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</si>
  <si>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</si>
  <si>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</si>
  <si>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</si>
  <si>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</si>
  <si>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</si>
  <si>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</si>
  <si>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</si>
  <si>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</si>
  <si>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</si>
  <si>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</si>
  <si>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</si>
  <si>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</si>
  <si>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</si>
  <si>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</si>
  <si>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</si>
  <si>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</si>
  <si>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</si>
  <si>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</si>
  <si>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</si>
  <si>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</si>
  <si>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</si>
  <si>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</si>
  <si>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</si>
  <si>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</si>
  <si>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</si>
  <si>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</si>
  <si>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</si>
  <si>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</si>
  <si>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</si>
  <si>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</si>
  <si>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</si>
  <si>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</si>
  <si>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</si>
  <si>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</si>
  <si>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</si>
  <si>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</si>
  <si>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</si>
  <si>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</si>
  <si>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</si>
  <si>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</si>
  <si>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</si>
  <si>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</si>
  <si>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</si>
  <si>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</si>
  <si>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</si>
  <si>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</si>
  <si>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</si>
  <si>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</si>
  <si>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</si>
  <si>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</si>
  <si>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</si>
  <si>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</si>
  <si>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</si>
  <si>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</si>
  <si>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</si>
  <si>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</si>
  <si>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</si>
  <si>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</si>
  <si>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</si>
  <si>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</si>
  <si>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</si>
  <si>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</si>
  <si>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</si>
  <si>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</si>
  <si>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</si>
  <si>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</si>
  <si>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</si>
  <si>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</si>
  <si>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</si>
  <si>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</si>
  <si>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</si>
  <si>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</si>
  <si>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</si>
  <si>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</si>
  <si>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</si>
  <si>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</si>
  <si>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</si>
  <si>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</si>
  <si>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</si>
  <si>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</si>
  <si>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</si>
  <si>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</si>
  <si>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</si>
  <si>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</si>
  <si>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</si>
  <si>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</si>
  <si>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</si>
  <si>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</si>
  <si>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</si>
  <si>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</si>
  <si>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</si>
  <si>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</si>
  <si>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</si>
  <si>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</si>
  <si>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</si>
  <si>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</si>
  <si>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</si>
  <si>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</si>
  <si>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</si>
  <si>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</si>
  <si>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</si>
  <si>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</si>
  <si>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</si>
  <si>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</si>
  <si>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</si>
  <si>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</si>
  <si>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</si>
  <si>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</si>
  <si>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</si>
  <si>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</si>
  <si>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</si>
  <si>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</si>
  <si>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</si>
  <si>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</si>
  <si>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</si>
  <si>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</si>
  <si>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</si>
  <si>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</si>
  <si>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</si>
  <si>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</si>
  <si>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</si>
  <si>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</si>
  <si>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</si>
  <si>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</si>
  <si>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</si>
  <si>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</si>
  <si>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</si>
  <si>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</si>
  <si>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</si>
  <si>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</si>
  <si>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</si>
  <si>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</si>
  <si>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</si>
  <si>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</si>
  <si>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</si>
  <si>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</si>
  <si>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</si>
  <si>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</si>
  <si>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</si>
  <si>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</si>
  <si>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</si>
  <si>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</si>
  <si>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</si>
  <si>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</si>
  <si>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</si>
  <si>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</si>
  <si>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</si>
  <si>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</si>
  <si>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</si>
  <si>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</si>
  <si>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</si>
  <si>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</si>
  <si>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</si>
  <si>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</si>
  <si>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</si>
  <si>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</si>
  <si>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</si>
  <si>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</si>
  <si>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</si>
  <si>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</si>
  <si>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</si>
  <si>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</si>
  <si>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</si>
  <si>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</si>
  <si>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</si>
  <si>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</si>
  <si>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</si>
  <si>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</si>
  <si>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</si>
  <si>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</si>
  <si>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</si>
  <si>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</si>
  <si>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</si>
  <si>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</si>
  <si>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</si>
  <si>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</si>
  <si>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</si>
  <si>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</si>
  <si>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</si>
  <si>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</si>
  <si>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</si>
  <si>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</si>
  <si>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</si>
  <si>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</si>
  <si>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</si>
  <si>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</si>
  <si>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</si>
  <si>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</si>
  <si>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</si>
  <si>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</si>
  <si>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</si>
  <si>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</si>
  <si>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</si>
  <si>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</si>
  <si>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</si>
  <si>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</si>
  <si>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</si>
  <si>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</si>
  <si>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</si>
  <si>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</si>
  <si>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</si>
  <si>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</si>
  <si>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</si>
  <si>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</si>
  <si>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</si>
  <si>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</si>
  <si>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</si>
  <si>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</si>
  <si>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</si>
  <si>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</si>
  <si>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</si>
  <si>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</si>
  <si>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</si>
  <si>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</si>
  <si>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</si>
  <si>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</si>
  <si>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</si>
  <si>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</si>
  <si>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</si>
  <si>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</si>
  <si>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</si>
  <si>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</si>
  <si>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</si>
  <si>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</si>
  <si>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</si>
  <si>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</si>
  <si>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</si>
  <si>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</si>
  <si>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</si>
  <si>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</si>
  <si>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</si>
  <si>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</si>
  <si>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</si>
  <si>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</si>
  <si>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</si>
  <si>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</si>
  <si>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</si>
  <si>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</si>
  <si>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</si>
  <si>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</si>
  <si>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</si>
  <si>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</si>
  <si>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</si>
  <si>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</si>
  <si>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</si>
  <si>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</si>
  <si>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</si>
  <si>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</si>
  <si>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</si>
  <si>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</si>
  <si>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</si>
  <si>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</si>
  <si>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</si>
  <si>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</si>
  <si>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</si>
  <si>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</si>
  <si>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</si>
  <si>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</si>
  <si>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</si>
  <si>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</si>
  <si>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</si>
  <si>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</si>
  <si>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</si>
  <si>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</si>
  <si>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</si>
  <si>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</si>
  <si>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</si>
  <si>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</si>
  <si>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</si>
  <si>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</si>
  <si>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</si>
  <si>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</si>
  <si>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</si>
  <si>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</si>
  <si>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</si>
  <si>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</si>
  <si>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</si>
  <si>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</si>
  <si>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</si>
  <si>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</si>
  <si>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</si>
  <si>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</si>
  <si>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</si>
  <si>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</si>
  <si>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</si>
  <si>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</si>
  <si>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</si>
  <si>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</si>
  <si>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</si>
  <si>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</si>
  <si>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</si>
  <si>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</si>
  <si>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</si>
  <si>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</si>
  <si>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</si>
  <si>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</si>
  <si>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</si>
  <si>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</si>
  <si>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</si>
  <si>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</si>
  <si>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</si>
  <si>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</si>
  <si>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</si>
  <si>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</si>
  <si>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</si>
  <si>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</si>
  <si>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</si>
  <si>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</si>
  <si>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</si>
  <si>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</si>
  <si>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</si>
  <si>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</si>
  <si>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</si>
  <si>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</si>
  <si>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</si>
  <si>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</si>
  <si>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</si>
  <si>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</si>
  <si>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</si>
  <si>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</si>
  <si>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</si>
  <si>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</si>
  <si>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</si>
  <si>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</si>
  <si>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</si>
  <si>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</si>
  <si>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</si>
  <si>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</si>
  <si>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</si>
  <si>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</si>
  <si>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</si>
  <si>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</si>
  <si>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</si>
  <si>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</si>
  <si>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</si>
  <si>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</si>
  <si>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</si>
  <si>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</si>
  <si>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</si>
  <si>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</si>
  <si>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</si>
  <si>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</si>
  <si>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</si>
  <si>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</si>
  <si>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</si>
  <si>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</si>
  <si>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</si>
  <si>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</si>
  <si>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</si>
  <si>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</si>
  <si>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</si>
  <si>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</si>
  <si>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</si>
  <si>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</si>
  <si>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</si>
  <si>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</si>
  <si>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</si>
  <si>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</si>
  <si>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</si>
  <si>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</si>
  <si>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</si>
  <si>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</si>
  <si>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</si>
  <si>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</si>
  <si>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</si>
  <si>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</si>
  <si>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</si>
  <si>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</si>
  <si>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</si>
  <si>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</si>
  <si>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</si>
  <si>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</si>
  <si>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</si>
  <si>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</si>
  <si>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</si>
  <si>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</si>
  <si>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</si>
  <si>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</si>
  <si>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</si>
  <si>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</si>
  <si>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</si>
  <si>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</si>
  <si>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</si>
  <si>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</si>
  <si>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</si>
  <si>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</si>
  <si>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</si>
  <si>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</si>
  <si>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</si>
  <si>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</si>
  <si>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</si>
  <si>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</si>
  <si>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</si>
  <si>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</si>
  <si>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</si>
  <si>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</si>
  <si>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</si>
  <si>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</si>
  <si>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</si>
  <si>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</si>
  <si>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</si>
  <si>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</si>
  <si>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</si>
  <si>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</si>
  <si>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</si>
  <si>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</si>
  <si>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</si>
  <si>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</si>
  <si>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</si>
  <si>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</si>
  <si>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</si>
  <si>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</si>
  <si>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</si>
  <si>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</si>
  <si>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</si>
  <si>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</si>
  <si>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</si>
  <si>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</si>
  <si>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</si>
  <si>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</si>
  <si>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</si>
  <si>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</si>
  <si>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</si>
  <si>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</si>
  <si>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</si>
  <si>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</si>
  <si>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</si>
  <si>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</si>
  <si>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</si>
  <si>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</si>
  <si>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</si>
  <si>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</si>
  <si>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</si>
  <si>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</si>
  <si>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</si>
  <si>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</si>
  <si>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</si>
  <si>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</si>
  <si>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</si>
  <si>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</si>
  <si>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</si>
  <si>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</si>
  <si>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</si>
  <si>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</si>
  <si>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</si>
  <si>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</si>
  <si>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</si>
  <si>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</si>
  <si>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</si>
  <si>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</si>
  <si>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</si>
  <si>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</si>
  <si>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</si>
  <si>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</si>
  <si>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</si>
  <si>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</si>
  <si>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</si>
  <si>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</si>
  <si>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</si>
  <si>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</si>
  <si>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</si>
  <si>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</si>
  <si>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</si>
  <si>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</si>
  <si>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</si>
  <si>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</si>
  <si>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</si>
  <si>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</si>
  <si>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</si>
  <si>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</si>
  <si>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</si>
  <si>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</si>
  <si>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</si>
  <si>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</si>
  <si>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</si>
  <si>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</si>
  <si>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</si>
  <si>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</si>
  <si>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</si>
  <si>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</si>
  <si>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</si>
  <si>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</si>
  <si>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</si>
  <si>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</si>
  <si>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</si>
  <si>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</si>
  <si>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</si>
  <si>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</si>
  <si>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</si>
  <si>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</si>
  <si>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</si>
  <si>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</si>
  <si>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</si>
  <si>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</si>
  <si>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</si>
  <si>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</si>
  <si>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</si>
  <si>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</si>
  <si>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</si>
  <si>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</si>
  <si>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</si>
  <si>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</si>
  <si>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</si>
  <si>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</si>
  <si>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</si>
  <si>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</si>
  <si>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</si>
  <si>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</si>
  <si>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</si>
  <si>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</si>
  <si>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</si>
  <si>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</si>
  <si>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</si>
  <si>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</si>
  <si>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</si>
  <si>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</si>
  <si>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</si>
  <si>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</si>
  <si>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</si>
  <si>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</si>
  <si>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</si>
  <si>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</si>
  <si>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</si>
  <si>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</si>
  <si>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</si>
  <si>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</si>
  <si>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</si>
  <si>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</si>
  <si>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</si>
  <si>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</si>
  <si>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</si>
  <si>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</si>
  <si>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</si>
  <si>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</si>
  <si>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</si>
  <si>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</si>
  <si>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</si>
  <si>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</si>
  <si>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</si>
  <si>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</si>
  <si>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</si>
  <si>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</si>
  <si>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</si>
  <si>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</si>
  <si>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</si>
  <si>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</si>
  <si>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</si>
  <si>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</si>
  <si>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</si>
  <si>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</si>
  <si>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</si>
  <si>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</si>
  <si>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</si>
  <si>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</si>
  <si>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</si>
  <si>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</si>
  <si>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</si>
  <si>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</si>
  <si>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</si>
  <si>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</si>
  <si>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</si>
  <si>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</si>
  <si>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</si>
  <si>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</si>
  <si>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</si>
  <si>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</si>
  <si>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</si>
  <si>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</si>
  <si>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</si>
  <si>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</si>
  <si>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</si>
  <si>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</si>
  <si>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</si>
  <si>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</si>
  <si>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</si>
  <si>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</si>
  <si>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</si>
  <si>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</si>
  <si>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</si>
  <si>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</si>
  <si>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</si>
  <si>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</si>
  <si>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</si>
  <si>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</si>
  <si>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</si>
  <si>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</si>
  <si>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</si>
  <si>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</si>
  <si>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</si>
  <si>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</si>
  <si>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</si>
  <si>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</si>
  <si>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</si>
  <si>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</si>
  <si>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</si>
  <si>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</si>
  <si>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</si>
  <si>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</si>
  <si>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</si>
  <si>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</si>
  <si>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</si>
  <si>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</si>
  <si>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</si>
  <si>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</si>
  <si>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</si>
  <si>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</si>
  <si>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</si>
  <si>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</si>
  <si>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</si>
  <si>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</si>
  <si>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</si>
  <si>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</si>
  <si>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</si>
  <si>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</si>
  <si>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</si>
  <si>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</si>
  <si>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</si>
  <si>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</si>
  <si>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</si>
  <si>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</si>
  <si>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</si>
  <si>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</si>
  <si>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</si>
  <si>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</si>
  <si>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</si>
  <si>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</si>
  <si>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</si>
  <si>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</si>
  <si>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</si>
  <si>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</si>
  <si>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</si>
  <si>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</si>
  <si>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</si>
  <si>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</si>
  <si>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</si>
  <si>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</si>
  <si>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</si>
  <si>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</si>
  <si>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</si>
  <si>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</si>
  <si>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</si>
  <si>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</si>
  <si>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</si>
  <si>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</si>
  <si>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</si>
  <si>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</si>
  <si>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</si>
  <si>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</si>
  <si>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</si>
  <si>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</si>
  <si>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</si>
  <si>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</si>
  <si>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</si>
  <si>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</si>
  <si>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</si>
  <si>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</si>
  <si>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</si>
  <si>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</si>
  <si>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</si>
  <si>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</si>
  <si>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</si>
  <si>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</si>
  <si>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</si>
  <si>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</si>
  <si>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</si>
  <si>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</si>
  <si>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</si>
  <si>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</si>
  <si>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</si>
  <si>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</si>
  <si>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</si>
  <si>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</si>
  <si>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</si>
  <si>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</si>
  <si>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</si>
  <si>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</si>
  <si>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</si>
  <si>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</si>
  <si>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</si>
  <si>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</si>
  <si>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</si>
  <si>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</si>
  <si>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</si>
  <si>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</si>
  <si>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</si>
  <si>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</si>
  <si>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</si>
  <si>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</si>
  <si>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</si>
  <si>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</si>
  <si>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</si>
  <si>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</si>
  <si>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</si>
  <si>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</si>
  <si>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</si>
  <si>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</si>
  <si>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</si>
  <si>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</si>
  <si>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</si>
  <si>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</si>
  <si>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</si>
  <si>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</si>
  <si>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</si>
  <si>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</si>
  <si>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</si>
  <si>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</si>
  <si>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</si>
  <si>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</si>
  <si>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</si>
  <si>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</si>
  <si>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</si>
  <si>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</si>
  <si>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</si>
  <si>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</si>
  <si>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</si>
  <si>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</si>
  <si>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</si>
  <si>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</si>
  <si>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</si>
  <si>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</si>
  <si>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</si>
  <si>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</si>
  <si>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</si>
  <si>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</si>
  <si>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</si>
  <si>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</si>
  <si>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</si>
  <si>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</si>
  <si>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</si>
  <si>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</si>
  <si>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</si>
  <si>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</si>
  <si>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</si>
  <si>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</si>
  <si>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</si>
  <si>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</si>
  <si>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</si>
  <si>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</si>
  <si>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</si>
  <si>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</si>
  <si>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</si>
  <si>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</si>
  <si>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</si>
  <si>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</si>
  <si>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</si>
  <si>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</si>
  <si>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</si>
  <si>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</si>
  <si>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</si>
  <si>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</si>
  <si>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</si>
  <si>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</si>
  <si>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</si>
  <si>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</si>
  <si>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</si>
  <si>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</si>
  <si>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</si>
  <si>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</si>
  <si>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</si>
  <si>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</si>
  <si>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</si>
  <si>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</si>
  <si>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</si>
  <si>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</si>
  <si>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</si>
  <si>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</si>
  <si>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</si>
  <si>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</si>
  <si>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</si>
  <si>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</si>
  <si>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</si>
  <si>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</si>
  <si>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</si>
  <si>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</si>
  <si>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</si>
  <si>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</si>
  <si>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</si>
  <si>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</si>
  <si>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</si>
  <si>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</si>
  <si>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</si>
  <si>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</si>
  <si>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</si>
  <si>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</si>
  <si>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</si>
  <si>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</si>
  <si>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</si>
  <si>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</si>
  <si>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</si>
  <si>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</si>
  <si>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</si>
  <si>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</si>
  <si>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</si>
  <si>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</si>
  <si>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</si>
  <si>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</si>
  <si>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</si>
  <si>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</si>
  <si>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</si>
  <si>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</si>
  <si>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</si>
  <si>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</si>
  <si>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</si>
  <si>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</si>
  <si>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</si>
  <si>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</si>
  <si>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</si>
  <si>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</si>
  <si>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</si>
  <si>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</si>
  <si>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</si>
  <si>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</si>
  <si>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</si>
  <si>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</si>
  <si>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</si>
  <si>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</si>
  <si>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</si>
  <si>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</si>
  <si>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</si>
  <si>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</si>
  <si>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</si>
  <si>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</si>
  <si>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</si>
  <si>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</si>
  <si>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</si>
  <si>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</si>
  <si>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</si>
  <si>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</si>
  <si>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</si>
  <si>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</si>
  <si>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</si>
  <si>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</si>
  <si>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</si>
  <si>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</si>
  <si>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</si>
  <si>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</si>
  <si>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</si>
  <si>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</si>
  <si>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</si>
  <si>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</si>
  <si>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</si>
  <si>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</si>
  <si>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</si>
  <si>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</si>
  <si>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</si>
  <si>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</si>
  <si>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</si>
  <si>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</si>
  <si>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</si>
  <si>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</si>
  <si>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</si>
  <si>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</si>
  <si>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</si>
  <si>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</si>
  <si>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</si>
  <si>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</si>
  <si>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</si>
  <si>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</si>
  <si>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</si>
  <si>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</si>
  <si>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</si>
  <si>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</si>
  <si>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</si>
  <si>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</si>
  <si>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</si>
  <si>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</si>
  <si>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</si>
  <si>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</si>
  <si>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</si>
  <si>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</si>
  <si>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</si>
  <si>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</si>
  <si>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</si>
  <si>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</si>
  <si>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</si>
  <si>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</si>
  <si>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</si>
  <si>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</si>
  <si>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</si>
  <si>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</si>
  <si>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</si>
  <si>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</si>
  <si>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</si>
  <si>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</si>
  <si>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</si>
  <si>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</si>
  <si>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</si>
  <si>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</si>
  <si>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</si>
  <si>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</si>
  <si>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</si>
  <si>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</si>
  <si>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</si>
  <si>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</si>
  <si>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</si>
  <si>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</si>
  <si>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</si>
  <si>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</si>
  <si>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</si>
  <si>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</si>
  <si>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</si>
  <si>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</si>
  <si>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</si>
  <si>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</si>
  <si>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</si>
  <si>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</si>
  <si>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</si>
  <si>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</si>
  <si>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</si>
  <si>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</si>
  <si>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</si>
  <si>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</si>
  <si>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</si>
  <si>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</si>
  <si>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</si>
  <si>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</si>
  <si>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</si>
  <si>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</si>
  <si>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</si>
  <si>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</si>
  <si>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</si>
  <si>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</si>
  <si>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</si>
  <si>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</si>
  <si>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</si>
  <si>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</si>
  <si>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</si>
  <si>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</si>
  <si>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</si>
  <si>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</si>
  <si>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</si>
  <si>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</si>
  <si>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</si>
  <si>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</si>
  <si>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</si>
  <si>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</si>
  <si>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</si>
  <si>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</si>
  <si>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</si>
  <si>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</si>
  <si>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</si>
  <si>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</si>
  <si>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</si>
  <si>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</si>
  <si>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</si>
  <si>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</si>
  <si>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</si>
  <si>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</si>
  <si>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</si>
  <si>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</si>
  <si>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</si>
  <si>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</si>
  <si>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</si>
  <si>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</si>
  <si>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</si>
  <si>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</si>
  <si>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</si>
  <si>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</si>
  <si>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</si>
  <si>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</si>
  <si>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</si>
  <si>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</si>
  <si>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</si>
  <si>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</si>
  <si>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</si>
  <si>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</si>
  <si>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</si>
  <si>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</si>
  <si>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</si>
  <si>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</si>
  <si>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</si>
  <si>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</si>
  <si>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</si>
  <si>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</si>
  <si>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</si>
  <si>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</si>
  <si>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</si>
  <si>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</si>
  <si>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</si>
  <si>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</si>
  <si>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</si>
  <si>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</si>
  <si>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</si>
  <si>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</si>
  <si>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</si>
  <si>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</si>
  <si>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</si>
  <si>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</si>
  <si>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</si>
  <si>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</si>
  <si>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</si>
  <si>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</si>
  <si>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</si>
  <si>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</si>
  <si>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</si>
  <si>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</si>
  <si>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</si>
  <si>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</si>
  <si>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</si>
  <si>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</si>
  <si>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</si>
  <si>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</si>
  <si>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</si>
  <si>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</si>
  <si>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</si>
  <si>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</si>
  <si>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</si>
  <si>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</si>
  <si>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</si>
  <si>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</si>
  <si>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</si>
  <si>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</si>
  <si>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</si>
  <si>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</si>
  <si>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</si>
  <si>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</si>
  <si>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</si>
  <si>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</si>
  <si>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</si>
  <si>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</si>
  <si>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</si>
  <si>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</si>
  <si>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</si>
  <si>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</si>
  <si>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</si>
  <si>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</si>
  <si>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</si>
  <si>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</si>
  <si>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</si>
  <si>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</si>
  <si>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</si>
  <si>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</si>
  <si>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</si>
  <si>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</si>
  <si>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</si>
  <si>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</si>
  <si>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</si>
  <si>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</si>
  <si>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</si>
  <si>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</si>
  <si>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</si>
  <si>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</si>
  <si>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</si>
  <si>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</si>
  <si>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</si>
  <si>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</si>
  <si>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</si>
  <si>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</si>
  <si>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</si>
  <si>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</si>
  <si>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</si>
  <si>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</si>
  <si>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</si>
  <si>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</si>
  <si>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</si>
  <si>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</si>
  <si>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</si>
  <si>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</si>
  <si>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</si>
  <si>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</si>
  <si>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</si>
  <si>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</si>
  <si>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</si>
  <si>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</si>
  <si>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</si>
  <si>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</si>
  <si>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</si>
  <si>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</si>
  <si>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</si>
  <si>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</si>
  <si>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</si>
  <si>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</si>
  <si>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</si>
  <si>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</si>
  <si>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</si>
  <si>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</si>
  <si>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</si>
  <si>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</si>
  <si>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</si>
  <si>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</si>
  <si>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</si>
  <si>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</si>
  <si>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</si>
  <si>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</si>
  <si>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</si>
  <si>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</si>
  <si>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</si>
  <si>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</si>
  <si>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</si>
  <si>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</si>
  <si>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</si>
  <si>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</si>
  <si>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</si>
  <si>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</si>
  <si>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</si>
  <si>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</si>
  <si>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</si>
  <si>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</si>
  <si>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</si>
  <si>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</si>
  <si>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</si>
  <si>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</si>
  <si>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</si>
  <si>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</si>
  <si>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</si>
  <si>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</si>
  <si>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</si>
  <si>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</si>
  <si>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</si>
  <si>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</si>
  <si>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</si>
  <si>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</si>
  <si>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</si>
  <si>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</si>
  <si>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</si>
  <si>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</si>
  <si>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</si>
  <si>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</si>
  <si>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</si>
  <si>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</si>
  <si>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</si>
  <si>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</si>
  <si>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</si>
  <si>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</si>
  <si>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</si>
  <si>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</si>
  <si>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</si>
  <si>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</si>
  <si>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</si>
  <si>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</si>
  <si>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</si>
  <si>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</si>
  <si>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</si>
  <si>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</si>
  <si>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</si>
  <si>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</si>
  <si>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</si>
  <si>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</si>
  <si>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</si>
  <si>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</si>
  <si>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</si>
  <si>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</si>
  <si>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</si>
  <si>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</si>
  <si>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</si>
  <si>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</si>
  <si>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</si>
  <si>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</si>
  <si>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</si>
  <si>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</si>
  <si>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</si>
  <si>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</si>
  <si>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</si>
  <si>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</si>
  <si>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</si>
  <si>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</si>
  <si>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</si>
  <si>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</si>
  <si>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</si>
  <si>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</si>
  <si>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</si>
  <si>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</si>
  <si>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</si>
  <si>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</si>
  <si>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</si>
  <si>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</si>
  <si>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</si>
  <si>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</si>
  <si>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</si>
  <si>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</si>
  <si>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</si>
  <si>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</si>
  <si>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</si>
  <si>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</si>
  <si>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</si>
  <si>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</si>
  <si>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</si>
  <si>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</si>
  <si>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</si>
  <si>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</si>
  <si>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</si>
  <si>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</si>
  <si>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</si>
  <si>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</si>
  <si>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</si>
  <si>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</si>
  <si>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</si>
  <si>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</si>
  <si>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</si>
  <si>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</si>
  <si>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</si>
  <si>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</si>
  <si>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</si>
  <si>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</si>
  <si>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</si>
  <si>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</si>
  <si>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</si>
  <si>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</si>
  <si>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</si>
  <si>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</si>
  <si>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</si>
  <si>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</si>
  <si>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</si>
  <si>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</si>
  <si>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</si>
  <si>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</si>
  <si>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</si>
  <si>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</si>
  <si>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</si>
  <si>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</si>
  <si>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</si>
  <si>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</si>
  <si>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</si>
  <si>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</si>
  <si>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</si>
  <si>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</si>
  <si>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</si>
  <si>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</si>
  <si>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</si>
  <si>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</si>
  <si>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</si>
  <si>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</si>
  <si>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</si>
  <si>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</si>
  <si>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</si>
  <si>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</si>
  <si>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</si>
  <si>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</si>
  <si>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</si>
  <si>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</si>
  <si>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</si>
  <si>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</si>
  <si>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</si>
  <si>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</si>
  <si>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</si>
  <si>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</si>
  <si>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</si>
  <si>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</si>
  <si>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</si>
  <si>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</si>
  <si>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</si>
  <si>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</si>
  <si>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</si>
  <si>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</si>
  <si>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</si>
  <si>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</si>
  <si>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</si>
  <si>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</si>
  <si>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</si>
  <si>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</si>
  <si>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</si>
  <si>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</si>
  <si>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</si>
  <si>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</si>
  <si>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</si>
  <si>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</si>
  <si>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</si>
  <si>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</si>
  <si>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</si>
  <si>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</si>
  <si>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</si>
  <si>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</si>
  <si>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</si>
  <si>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</si>
  <si>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</si>
  <si>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</si>
  <si>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</si>
  <si>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</si>
  <si>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</si>
  <si>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</si>
  <si>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</si>
  <si>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</si>
  <si>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</si>
  <si>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</si>
  <si>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</si>
  <si>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</si>
  <si>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</si>
  <si>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</si>
  <si>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</si>
  <si>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</si>
  <si>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</si>
  <si>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</si>
  <si>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</si>
  <si>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</si>
  <si>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</si>
  <si>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</si>
  <si>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</si>
  <si>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</si>
  <si>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</si>
  <si>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</si>
  <si>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</si>
  <si>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</si>
  <si>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</si>
  <si>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</si>
  <si>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</si>
  <si>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</si>
  <si>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</si>
  <si>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</si>
  <si>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</si>
  <si>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</si>
  <si>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</si>
  <si>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</si>
  <si>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</si>
  <si>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</si>
  <si>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</si>
  <si>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</si>
  <si>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</si>
  <si>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</si>
  <si>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</si>
  <si>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</si>
  <si>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</si>
  <si>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</si>
  <si>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</si>
  <si>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</si>
  <si>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</si>
  <si>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</si>
  <si>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</si>
  <si>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</si>
  <si>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</si>
  <si>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</si>
  <si>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</si>
  <si>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</si>
  <si>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</si>
  <si>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</si>
  <si>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</si>
  <si>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</si>
  <si>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</si>
  <si>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</si>
  <si>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</si>
  <si>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</si>
  <si>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</si>
  <si>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</si>
  <si>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</si>
  <si>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</si>
  <si>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</si>
  <si>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</si>
  <si>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</si>
  <si>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</si>
  <si>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</si>
  <si>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</si>
  <si>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</si>
  <si>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</si>
  <si>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</si>
  <si>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</si>
  <si>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</si>
  <si>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</si>
  <si>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</si>
  <si>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</si>
  <si>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</si>
  <si>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</si>
  <si>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</si>
  <si>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</si>
  <si>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</si>
  <si>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</si>
  <si>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</si>
  <si>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</si>
  <si>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</si>
  <si>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</si>
  <si>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</si>
  <si>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</si>
  <si>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</si>
  <si>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</si>
  <si>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</si>
  <si>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</si>
  <si>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</si>
  <si>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</si>
  <si>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</si>
  <si>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</si>
  <si>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</si>
  <si>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</si>
  <si>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</si>
  <si>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</si>
  <si>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</si>
  <si>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</si>
  <si>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</si>
  <si>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</si>
  <si>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</si>
  <si>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</si>
  <si>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</si>
  <si>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</si>
  <si>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</si>
  <si>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</si>
  <si>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</si>
  <si>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</si>
  <si>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</si>
  <si>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</si>
  <si>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</si>
  <si>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</si>
  <si>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</si>
  <si>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</si>
  <si>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</si>
  <si>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</si>
  <si>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</si>
  <si>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</si>
  <si>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</si>
  <si>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</si>
  <si>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</si>
  <si>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</si>
  <si>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</si>
  <si>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</si>
  <si>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</si>
  <si>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</si>
  <si>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</si>
  <si>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</si>
  <si>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</si>
  <si>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</si>
  <si>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</si>
  <si>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</si>
  <si>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</si>
  <si>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</si>
  <si>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</si>
  <si>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</si>
  <si>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</si>
  <si>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</si>
  <si>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</si>
  <si>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</si>
  <si>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</si>
  <si>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</si>
  <si>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</si>
  <si>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</si>
  <si>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</si>
  <si>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</si>
  <si>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</si>
  <si>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</si>
  <si>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</si>
  <si>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</si>
  <si>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</si>
  <si>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</si>
  <si>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</si>
  <si>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</si>
  <si>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</si>
  <si>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</si>
  <si>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</si>
  <si>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</si>
  <si>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</si>
  <si>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</si>
  <si>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</si>
  <si>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</si>
  <si>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</si>
  <si>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</si>
  <si>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</si>
  <si>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</si>
  <si>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</si>
  <si>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</si>
  <si>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</si>
  <si>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</si>
  <si>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</si>
  <si>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</si>
  <si>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</si>
  <si>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</si>
  <si>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</si>
  <si>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</si>
  <si>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</si>
  <si>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</si>
  <si>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</si>
  <si>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</si>
  <si>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</si>
  <si>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</si>
  <si>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</si>
  <si>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</si>
  <si>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</si>
  <si>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</si>
  <si>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</si>
  <si>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</si>
  <si>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</si>
  <si>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</si>
  <si>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</si>
  <si>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</si>
  <si>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</si>
  <si>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</si>
  <si>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</si>
  <si>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</si>
  <si>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</si>
  <si>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</si>
  <si>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</si>
  <si>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</si>
  <si>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</si>
  <si>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</si>
  <si>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</si>
  <si>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</si>
  <si>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</si>
  <si>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</si>
  <si>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</si>
  <si>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</si>
  <si>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</si>
  <si>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</si>
  <si>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</si>
  <si>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</si>
  <si>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</si>
  <si>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</si>
  <si>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</si>
  <si>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</si>
  <si>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</si>
  <si>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</si>
  <si>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</si>
  <si>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</si>
  <si>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</si>
  <si>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</si>
  <si>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</si>
  <si>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</si>
  <si>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</si>
  <si>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</si>
  <si>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</si>
  <si>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</si>
  <si>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</si>
  <si>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</si>
  <si>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</si>
  <si>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</si>
  <si>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</si>
  <si>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</si>
  <si>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</si>
  <si>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</si>
  <si>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</si>
  <si>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</si>
  <si>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</si>
  <si>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</si>
  <si>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</si>
  <si>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</si>
  <si>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</si>
  <si>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</si>
  <si>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</si>
  <si>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</si>
  <si>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</si>
  <si>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</si>
  <si>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</si>
  <si>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</si>
  <si>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</si>
  <si>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</si>
  <si>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</si>
  <si>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</si>
  <si>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</si>
  <si>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</si>
  <si>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</si>
  <si>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</si>
  <si>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</si>
  <si>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</si>
  <si>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</si>
  <si>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</si>
  <si>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</si>
  <si>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</si>
  <si>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</si>
  <si>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</si>
  <si>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</si>
  <si>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</si>
  <si>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</si>
  <si>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</si>
  <si>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</si>
  <si>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</si>
  <si>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</si>
  <si>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</si>
  <si>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</si>
  <si>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</si>
  <si>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</si>
  <si>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</si>
  <si>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</si>
  <si>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</si>
  <si>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</si>
  <si>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</si>
  <si>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</si>
  <si>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</si>
  <si>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</si>
  <si>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</si>
  <si>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</si>
  <si>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</si>
  <si>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</si>
  <si>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</si>
  <si>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</si>
  <si>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</si>
  <si>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</si>
  <si>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</si>
  <si>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</si>
  <si>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</si>
  <si>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</si>
  <si>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</si>
  <si>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</si>
  <si>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</si>
  <si>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</si>
  <si>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</si>
  <si>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</si>
  <si>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</si>
  <si>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</si>
  <si>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</si>
  <si>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</si>
  <si>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</si>
  <si>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</si>
  <si>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</si>
  <si>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</si>
  <si>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</si>
  <si>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</si>
  <si>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</si>
  <si>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</si>
  <si>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</si>
  <si>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</si>
  <si>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</si>
  <si>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</si>
  <si>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</si>
  <si>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</si>
  <si>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</si>
  <si>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</si>
  <si>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</si>
  <si>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</si>
  <si>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</si>
  <si>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</si>
  <si>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</si>
  <si>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</si>
  <si>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</si>
  <si>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</si>
  <si>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</si>
  <si>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</si>
  <si>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</si>
  <si>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</si>
  <si>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</si>
  <si>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</si>
  <si>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</si>
  <si>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</si>
  <si>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</si>
  <si>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</si>
  <si>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</si>
  <si>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</si>
  <si>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</si>
  <si>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</si>
  <si>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</si>
  <si>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</si>
  <si>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</si>
  <si>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</si>
  <si>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</si>
  <si>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</si>
  <si>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</si>
  <si>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</si>
  <si>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</si>
  <si>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</si>
  <si>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</si>
  <si>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</si>
  <si>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</si>
  <si>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</si>
  <si>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</si>
  <si>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</si>
  <si>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</si>
  <si>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</si>
  <si>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</si>
  <si>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</si>
  <si>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</si>
  <si>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</si>
  <si>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</si>
  <si>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</si>
  <si>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</si>
  <si>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</si>
  <si>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</si>
  <si>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</si>
  <si>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</si>
  <si>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</si>
  <si>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</si>
  <si>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</si>
  <si>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</si>
  <si>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</si>
  <si>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</si>
  <si>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</si>
  <si>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</si>
  <si>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</si>
  <si>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</si>
  <si>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</si>
  <si>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</si>
  <si>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</si>
  <si>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</si>
  <si>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</si>
  <si>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</si>
  <si>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</si>
  <si>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</si>
  <si>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</si>
  <si>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</si>
  <si>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</si>
  <si>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</si>
  <si>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</si>
  <si>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</si>
  <si>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</si>
  <si>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</si>
  <si>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</si>
  <si>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</si>
  <si>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</si>
  <si>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</si>
  <si>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</si>
  <si>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</si>
  <si>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</si>
  <si>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</si>
  <si>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</si>
  <si>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</si>
  <si>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</si>
  <si>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</si>
  <si>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</si>
  <si>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</si>
  <si>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</si>
  <si>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</si>
  <si>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</si>
  <si>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</si>
  <si>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</si>
  <si>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</si>
  <si>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</si>
  <si>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</si>
  <si>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</si>
  <si>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</si>
  <si>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</si>
  <si>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</si>
  <si>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</si>
  <si>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</si>
  <si>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</si>
  <si>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</si>
  <si>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</si>
  <si>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</si>
  <si>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</si>
  <si>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</si>
  <si>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</si>
  <si>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</si>
  <si>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</si>
  <si>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</si>
  <si>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</si>
  <si>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</si>
  <si>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</si>
  <si>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</si>
  <si>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</si>
  <si>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</si>
  <si>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</si>
  <si>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</si>
  <si>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</si>
  <si>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</si>
  <si>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</si>
  <si>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</si>
  <si>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</si>
  <si>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</si>
  <si>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</si>
  <si>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</si>
  <si>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</si>
  <si>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</si>
  <si>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</si>
  <si>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</si>
  <si>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</si>
  <si>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</si>
  <si>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</si>
  <si>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</si>
  <si>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</si>
  <si>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</si>
  <si>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</si>
  <si>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</si>
  <si>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</si>
  <si>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</si>
  <si>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</si>
  <si>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</si>
  <si>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</si>
  <si>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</si>
  <si>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</si>
  <si>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</si>
  <si>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</si>
  <si>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</si>
  <si>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</si>
  <si>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</si>
  <si>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</si>
  <si>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</si>
  <si>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</si>
  <si>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</si>
  <si>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</si>
  <si>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</si>
  <si>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</si>
  <si>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</si>
  <si>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</si>
  <si>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</si>
  <si>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</si>
  <si>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</si>
  <si>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</si>
  <si>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</si>
  <si>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</si>
  <si>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</si>
  <si>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</si>
  <si>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</si>
  <si>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</si>
  <si>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</si>
  <si>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</si>
  <si>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</si>
  <si>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</si>
  <si>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</si>
  <si>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</si>
  <si>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</si>
  <si>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</si>
  <si>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</si>
  <si>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</si>
  <si>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</si>
  <si>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</si>
  <si>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</si>
  <si>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</si>
  <si>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</si>
  <si>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</si>
  <si>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</si>
  <si>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</si>
  <si>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</si>
  <si>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</si>
  <si>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</si>
  <si>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</si>
  <si>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</si>
  <si>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</si>
  <si>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</si>
  <si>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</si>
  <si>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</si>
  <si>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</si>
  <si>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</si>
  <si>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</si>
  <si>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</si>
  <si>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</si>
  <si>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</si>
  <si>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</si>
  <si>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</si>
  <si>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</si>
  <si>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</si>
  <si>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</si>
  <si>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</si>
  <si>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</si>
  <si>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</si>
  <si>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</si>
  <si>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</si>
  <si>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</si>
  <si>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</si>
  <si>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</si>
  <si>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</si>
  <si>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</si>
  <si>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</si>
  <si>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</si>
  <si>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</si>
  <si>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</si>
  <si>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</si>
  <si>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</si>
  <si>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</si>
  <si>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</si>
  <si>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</si>
  <si>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</si>
  <si>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</si>
  <si>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</si>
  <si>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</si>
  <si>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</si>
  <si>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</si>
  <si>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</si>
  <si>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</si>
  <si>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</si>
  <si>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</si>
  <si>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</si>
  <si>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</si>
  <si>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</si>
  <si>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</si>
  <si>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</si>
  <si>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</si>
  <si>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</si>
  <si>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</si>
  <si>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</si>
  <si>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</si>
  <si>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</si>
  <si>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</si>
  <si>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</si>
  <si>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</si>
  <si>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</si>
  <si>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</si>
  <si>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</si>
  <si>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</si>
  <si>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</si>
  <si>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</si>
  <si>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</si>
  <si>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</si>
  <si>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</si>
  <si>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</si>
  <si>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</si>
  <si>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</si>
  <si>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</si>
  <si>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</si>
  <si>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</si>
  <si>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</si>
  <si>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</si>
  <si>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</si>
  <si>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</si>
  <si>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</si>
  <si>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</si>
  <si>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</si>
  <si>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</si>
  <si>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</si>
  <si>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</si>
  <si>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</si>
  <si>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</si>
  <si>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</si>
  <si>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</si>
  <si>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</si>
  <si>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</si>
  <si>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</si>
  <si>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</si>
  <si>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</si>
  <si>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</si>
  <si>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</si>
  <si>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</si>
  <si>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</si>
  <si>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</si>
  <si>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</si>
  <si>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</si>
  <si>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</si>
  <si>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</si>
  <si>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</si>
  <si>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</si>
  <si>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</si>
  <si>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</si>
  <si>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</si>
  <si>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</si>
  <si>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</si>
  <si>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</si>
  <si>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</si>
  <si>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</si>
  <si>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</si>
  <si>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</si>
  <si>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</si>
  <si>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</si>
  <si>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</si>
  <si>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</si>
  <si>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</si>
  <si>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</si>
  <si>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</si>
  <si>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</si>
  <si>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</si>
  <si>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</si>
  <si>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</si>
  <si>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</si>
  <si>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</si>
  <si>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</si>
  <si>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</si>
  <si>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</si>
  <si>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</si>
  <si>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</si>
  <si>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</si>
  <si>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</si>
  <si>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</si>
  <si>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</si>
  <si>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</si>
  <si>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</si>
  <si>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</si>
  <si>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</si>
  <si>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</si>
  <si>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</si>
  <si>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</si>
  <si>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</si>
  <si>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</si>
  <si>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</si>
  <si>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</si>
  <si>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</si>
  <si>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</si>
  <si>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</si>
  <si>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</si>
  <si>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</si>
  <si>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</si>
  <si>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</si>
  <si>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</si>
  <si>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</si>
  <si>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</si>
  <si>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</si>
  <si>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</si>
  <si>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</si>
  <si>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</si>
  <si>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</si>
  <si>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</si>
  <si>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</si>
  <si>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</si>
  <si>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</si>
  <si>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</si>
  <si>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</si>
  <si>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</si>
  <si>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</si>
  <si>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</si>
  <si>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</si>
  <si>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</si>
  <si>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</si>
  <si>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</si>
  <si>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</si>
  <si>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</si>
  <si>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</si>
  <si>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</si>
  <si>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</si>
  <si>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</si>
  <si>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</si>
  <si>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</si>
  <si>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</si>
  <si>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</si>
  <si>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</si>
  <si>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</si>
  <si>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</si>
  <si>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</si>
  <si>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</si>
  <si>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</si>
  <si>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</si>
  <si>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</si>
  <si>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</si>
  <si>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</si>
  <si>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</si>
  <si>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</si>
  <si>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</si>
  <si>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</si>
  <si>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</si>
  <si>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</si>
  <si>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</si>
  <si>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</si>
  <si>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</si>
  <si>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</si>
  <si>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</si>
  <si>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</si>
  <si>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</si>
  <si>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</si>
  <si>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</si>
  <si>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</si>
  <si>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</si>
  <si>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</si>
  <si>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</si>
  <si>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</si>
  <si>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</si>
  <si>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</si>
  <si>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</si>
  <si>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</si>
  <si>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</si>
  <si>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</si>
  <si>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</si>
  <si>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</si>
  <si>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</si>
  <si>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</si>
  <si>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</si>
  <si>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</si>
  <si>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</si>
  <si>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</si>
  <si>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</si>
  <si>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</si>
  <si>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</si>
  <si>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</si>
  <si>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</si>
  <si>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</si>
  <si>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</si>
  <si>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</si>
  <si>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</si>
  <si>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</si>
  <si>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</si>
  <si>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</si>
  <si>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</si>
  <si>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</si>
  <si>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</si>
  <si>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</si>
  <si>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</si>
  <si>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</si>
  <si>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</si>
  <si>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</si>
  <si>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</si>
  <si>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</si>
  <si>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</si>
  <si>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</si>
  <si>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</si>
  <si>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</si>
  <si>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</si>
  <si>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</si>
  <si>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</si>
  <si>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</si>
  <si>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</si>
  <si>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</si>
  <si>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</si>
  <si>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</si>
  <si>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</si>
  <si>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</si>
  <si>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</si>
  <si>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</si>
  <si>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</si>
  <si>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</si>
  <si>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</si>
  <si>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</si>
  <si>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</si>
  <si>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</si>
  <si>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</si>
  <si>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</si>
  <si>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</si>
  <si>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</si>
  <si>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</si>
  <si>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</si>
  <si>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</si>
  <si>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</si>
  <si>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</si>
  <si>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</si>
  <si>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</si>
  <si>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</si>
  <si>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</si>
  <si>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</si>
  <si>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</si>
  <si>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</si>
  <si>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</si>
  <si>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</si>
  <si>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</si>
  <si>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</si>
  <si>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</si>
  <si>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</si>
  <si>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</si>
  <si>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</si>
  <si>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</si>
  <si>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</si>
  <si>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</si>
  <si>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</si>
  <si>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</si>
  <si>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</si>
  <si>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</si>
  <si>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</si>
  <si>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</si>
  <si>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</si>
  <si>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</si>
  <si>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</si>
  <si>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</si>
  <si>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</si>
  <si>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</si>
  <si>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</si>
  <si>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</si>
  <si>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</si>
  <si>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</si>
  <si>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</si>
  <si>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</si>
  <si>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</si>
  <si>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</si>
  <si>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</si>
  <si>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</si>
  <si>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</si>
  <si>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</si>
  <si>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</si>
  <si>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</si>
  <si>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</si>
  <si>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</si>
  <si>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</si>
  <si>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</si>
  <si>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</si>
  <si>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</si>
  <si>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</si>
  <si>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</si>
  <si>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</si>
  <si>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</si>
  <si>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</si>
  <si>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</si>
  <si>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</si>
  <si>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</si>
  <si>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</si>
  <si>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</si>
  <si>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</si>
  <si>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</si>
  <si>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</si>
  <si>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</si>
  <si>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</si>
  <si>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</si>
  <si>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</si>
  <si>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</si>
  <si>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</si>
  <si>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</si>
  <si>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</si>
  <si>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</si>
  <si>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</si>
  <si>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</si>
  <si>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</si>
  <si>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</si>
  <si>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</si>
  <si>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</si>
  <si>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</si>
  <si>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</si>
  <si>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</si>
  <si>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</si>
  <si>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</si>
  <si>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</si>
  <si>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</si>
  <si>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</si>
  <si>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</si>
  <si>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</si>
  <si>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</si>
  <si>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</si>
  <si>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</si>
  <si>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</si>
  <si>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</si>
  <si>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</si>
  <si>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</si>
  <si>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</si>
  <si>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</si>
  <si>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</si>
  <si>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</si>
  <si>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</si>
  <si>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</si>
  <si>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</si>
  <si>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</si>
  <si>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</si>
  <si>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</si>
  <si>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</si>
  <si>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</si>
  <si>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</si>
  <si>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</si>
  <si>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</si>
  <si>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</si>
  <si>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</si>
  <si>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</si>
  <si>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</si>
  <si>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</si>
  <si>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</si>
  <si>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</si>
  <si>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</si>
  <si>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</si>
  <si>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</si>
  <si>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</si>
  <si>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</si>
  <si>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</si>
  <si>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</si>
  <si>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</si>
  <si>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</si>
  <si>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</si>
  <si>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</si>
  <si>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</si>
  <si>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</si>
  <si>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</si>
  <si>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</si>
  <si>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</si>
  <si>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</si>
  <si>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</si>
  <si>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</si>
  <si>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</si>
  <si>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</si>
  <si>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</si>
  <si>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</si>
  <si>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</si>
  <si>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</si>
  <si>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</si>
  <si>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</si>
  <si>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</si>
  <si>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</si>
  <si>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</si>
  <si>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</si>
  <si>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</si>
  <si>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</si>
  <si>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</si>
  <si>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</si>
  <si>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</si>
  <si>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</si>
  <si>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</si>
  <si>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</si>
  <si>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</si>
  <si>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</si>
  <si>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</si>
  <si>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</si>
  <si>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</si>
  <si>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</si>
  <si>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</si>
  <si>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</si>
  <si>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</si>
  <si>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</si>
  <si>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</si>
  <si>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</si>
  <si>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</si>
  <si>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</si>
  <si>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</si>
  <si>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</si>
  <si>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</si>
  <si>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</si>
  <si>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</si>
  <si>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</si>
  <si>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</si>
  <si>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</si>
  <si>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</si>
  <si>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</si>
  <si>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</si>
  <si>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</si>
  <si>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</si>
  <si>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</si>
  <si>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</si>
  <si>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</si>
  <si>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</si>
  <si>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</si>
  <si>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</si>
  <si>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</si>
  <si>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</si>
  <si>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</si>
  <si>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</si>
  <si>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</si>
  <si>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</si>
  <si>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</si>
  <si>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</si>
  <si>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</si>
  <si>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</si>
  <si>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</si>
  <si>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</si>
  <si>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</si>
  <si>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</si>
  <si>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</si>
  <si>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</si>
  <si>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</si>
  <si>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</si>
  <si>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</si>
  <si>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</si>
  <si>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</si>
  <si>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</si>
  <si>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</si>
  <si>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</si>
  <si>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</si>
  <si>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</si>
  <si>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</si>
  <si>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</si>
  <si>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</si>
  <si>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</si>
  <si>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</si>
  <si>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</si>
  <si>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</si>
  <si>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</si>
  <si>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</si>
  <si>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</si>
  <si>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</si>
  <si>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</si>
  <si>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</si>
  <si>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</si>
  <si>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</si>
  <si>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</si>
  <si>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</si>
  <si>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</si>
  <si>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</si>
  <si>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</si>
  <si>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</si>
  <si>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</si>
  <si>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</si>
  <si>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</si>
  <si>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</si>
  <si>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</si>
  <si>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</si>
  <si>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</si>
  <si>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</si>
  <si>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</si>
  <si>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</si>
  <si>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</si>
  <si>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</si>
  <si>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</si>
  <si>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</si>
  <si>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</si>
  <si>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</si>
  <si>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</si>
  <si>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</si>
  <si>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</si>
  <si>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</si>
  <si>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</si>
  <si>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</si>
  <si>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</si>
  <si>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</si>
  <si>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</si>
  <si>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</si>
  <si>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</si>
  <si>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</si>
  <si>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</si>
  <si>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</si>
  <si>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</si>
  <si>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</si>
  <si>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</si>
  <si>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</si>
  <si>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</si>
  <si>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</si>
  <si>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</si>
  <si>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</si>
  <si>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</si>
  <si>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</si>
  <si>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</si>
  <si>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</si>
  <si>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</si>
  <si>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</si>
  <si>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</si>
  <si>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</si>
  <si>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</si>
  <si>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</si>
  <si>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</si>
  <si>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</si>
  <si>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</si>
  <si>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</si>
  <si>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</si>
  <si>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</si>
  <si>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</si>
  <si>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</si>
  <si>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</si>
  <si>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</si>
  <si>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</si>
  <si>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</si>
  <si>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</si>
  <si>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</si>
  <si>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</si>
  <si>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</si>
  <si>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</si>
  <si>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</si>
  <si>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</si>
  <si>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</si>
  <si>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</si>
  <si>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</si>
  <si>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</si>
  <si>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</si>
  <si>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</si>
  <si>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</si>
  <si>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</si>
  <si>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</si>
  <si>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</si>
  <si>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</si>
  <si>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</si>
  <si>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</si>
  <si>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</si>
  <si>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</si>
  <si>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</si>
  <si>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</si>
  <si>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</si>
  <si>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</si>
  <si>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</si>
  <si>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</si>
  <si>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</si>
  <si>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</si>
  <si>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</si>
  <si>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</si>
  <si>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</si>
  <si>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</si>
  <si>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</si>
  <si>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</si>
  <si>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</si>
  <si>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</si>
  <si>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</si>
  <si>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</si>
  <si>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</si>
  <si>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</si>
  <si>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</si>
  <si>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</si>
  <si>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</si>
  <si>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</si>
  <si>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</si>
  <si>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</si>
  <si>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</si>
  <si>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</si>
  <si>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</si>
  <si>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</si>
  <si>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</si>
  <si>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</si>
  <si>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</si>
  <si>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</si>
  <si>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</si>
  <si>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</si>
  <si>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</si>
  <si>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</si>
  <si>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</si>
  <si>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</si>
  <si>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</si>
  <si>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</si>
  <si>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</si>
  <si>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</si>
  <si>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</si>
  <si>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</si>
  <si>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</si>
  <si>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</si>
  <si>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</si>
  <si>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</si>
  <si>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</si>
  <si>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</si>
  <si>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</si>
  <si>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</si>
  <si>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</si>
  <si>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</si>
  <si>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</si>
  <si>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</si>
  <si>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</si>
  <si>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</si>
  <si>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</si>
  <si>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</si>
  <si>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</si>
  <si>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</si>
  <si>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</si>
  <si>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</si>
  <si>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</si>
  <si>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</si>
  <si>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</si>
  <si>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</si>
  <si>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</si>
  <si>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</si>
  <si>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</si>
  <si>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</si>
  <si>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</si>
  <si>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</si>
  <si>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</si>
  <si>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</si>
  <si>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</si>
  <si>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</si>
  <si>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</si>
  <si>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</si>
  <si>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</si>
  <si>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</si>
  <si>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</si>
  <si>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</si>
  <si>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</si>
  <si>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</si>
  <si>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</si>
  <si>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</si>
  <si>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</si>
  <si>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</si>
  <si>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</si>
  <si>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</si>
  <si>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</si>
  <si>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</si>
  <si>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</si>
  <si>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</si>
  <si>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</si>
  <si>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</si>
  <si>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</si>
  <si>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</si>
  <si>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</si>
  <si>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</si>
  <si>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</si>
  <si>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</si>
  <si>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</si>
  <si>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</si>
  <si>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</si>
  <si>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</si>
  <si>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</si>
  <si>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</si>
  <si>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</si>
  <si>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</si>
  <si>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</si>
  <si>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</si>
  <si>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</si>
  <si>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</si>
  <si>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</si>
  <si>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</si>
  <si>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</si>
  <si>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</si>
  <si>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</si>
  <si>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</si>
  <si>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</si>
  <si>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</si>
  <si>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</si>
  <si>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</si>
  <si>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</si>
  <si>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</si>
  <si>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</si>
  <si>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</si>
  <si>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</si>
  <si>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</si>
  <si>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</si>
  <si>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</si>
  <si>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</si>
  <si>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</si>
  <si>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</si>
  <si>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</si>
  <si>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</si>
  <si>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</si>
  <si>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</si>
  <si>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</si>
  <si>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</si>
  <si>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</si>
  <si>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</si>
  <si>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</si>
  <si>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</si>
  <si>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</si>
  <si>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</si>
  <si>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</si>
  <si>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</si>
  <si>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</si>
  <si>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</si>
  <si>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</si>
  <si>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</si>
  <si>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</si>
  <si>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</si>
  <si>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</si>
  <si>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</si>
  <si>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</si>
  <si>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</si>
  <si>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</si>
  <si>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</si>
  <si>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</si>
  <si>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</si>
  <si>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</si>
  <si>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</si>
  <si>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</si>
  <si>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</si>
  <si>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</si>
  <si>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</si>
  <si>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</si>
  <si>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</si>
  <si>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</si>
  <si>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</si>
  <si>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</si>
  <si>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</si>
  <si>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</si>
  <si>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</si>
  <si>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</si>
  <si>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</si>
  <si>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</si>
  <si>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</si>
  <si>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</si>
  <si>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</si>
  <si>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</si>
  <si>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</si>
  <si>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</si>
  <si>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</si>
  <si>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</si>
  <si>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</si>
  <si>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</si>
  <si>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</si>
  <si>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</si>
  <si>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</si>
  <si>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</si>
  <si>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</si>
  <si>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</si>
  <si>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</si>
  <si>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</si>
  <si>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</si>
  <si>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</si>
  <si>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</si>
  <si>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</si>
  <si>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</si>
  <si>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</si>
  <si>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</si>
  <si>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</si>
  <si>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</si>
  <si>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</si>
  <si>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</si>
  <si>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</si>
  <si>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</si>
  <si>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</si>
  <si>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</si>
  <si>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</si>
  <si>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</si>
  <si>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</si>
  <si>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</si>
  <si>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</si>
  <si>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</si>
  <si>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</si>
  <si>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</si>
  <si>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</si>
  <si>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</si>
  <si>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</si>
  <si>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</si>
  <si>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</si>
  <si>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</si>
  <si>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</si>
  <si>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</si>
  <si>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</si>
  <si>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</si>
  <si>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</si>
  <si>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</si>
  <si>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</si>
  <si>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</si>
  <si>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</si>
  <si>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</si>
  <si>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</si>
  <si>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</si>
  <si>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</si>
  <si>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</si>
  <si>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</si>
  <si>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</si>
  <si>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</si>
  <si>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</si>
  <si>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</si>
  <si>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</si>
  <si>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</si>
  <si>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</si>
  <si>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</si>
  <si>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</si>
  <si>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</si>
  <si>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</si>
  <si>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</si>
  <si>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</si>
  <si>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</si>
  <si>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</si>
  <si>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</si>
  <si>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</si>
  <si>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</si>
  <si>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</si>
  <si>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</si>
  <si>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</si>
  <si>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</si>
  <si>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</si>
  <si>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</si>
  <si>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</si>
  <si>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</si>
  <si>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</si>
  <si>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</si>
  <si>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</si>
  <si>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</si>
  <si>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</si>
  <si>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</si>
  <si>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</si>
  <si>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</si>
  <si>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</si>
  <si>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</si>
  <si>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</si>
  <si>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</si>
  <si>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</si>
  <si>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</si>
  <si>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</si>
  <si>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</si>
  <si>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</si>
  <si>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</si>
  <si>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</si>
  <si>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</si>
  <si>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</si>
  <si>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</si>
  <si>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</si>
  <si>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</si>
  <si>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</si>
  <si>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</si>
  <si>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</si>
  <si>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</si>
  <si>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</si>
  <si>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</si>
  <si>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</si>
  <si>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</si>
  <si>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</si>
  <si>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</si>
  <si>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</si>
  <si>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</si>
  <si>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</si>
  <si>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</si>
  <si>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</si>
  <si>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</si>
  <si>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</si>
  <si>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</si>
  <si>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</si>
  <si>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</si>
  <si>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</si>
  <si>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</si>
  <si>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</si>
  <si>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</si>
  <si>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</si>
  <si>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</si>
  <si>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</si>
  <si>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</si>
  <si>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</si>
  <si>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</si>
  <si>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</si>
  <si>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</si>
  <si>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</si>
  <si>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</si>
  <si>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</si>
  <si>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</si>
  <si>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</si>
  <si>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</si>
  <si>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</si>
  <si>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</si>
  <si>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</si>
  <si>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</si>
  <si>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</si>
  <si>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</si>
  <si>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</si>
  <si>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</si>
  <si>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</si>
  <si>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</si>
  <si>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</si>
  <si>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</si>
  <si>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</si>
  <si>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</si>
  <si>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</si>
  <si>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</si>
  <si>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</si>
  <si>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</si>
  <si>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</si>
  <si>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</si>
  <si>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</si>
  <si>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</si>
  <si>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</si>
  <si>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</si>
  <si>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</si>
  <si>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</si>
  <si>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</si>
  <si>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</si>
  <si>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</si>
  <si>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</si>
  <si>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</si>
  <si>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</si>
  <si>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</si>
  <si>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</si>
  <si>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</si>
  <si>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</si>
  <si>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</si>
  <si>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</si>
  <si>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</si>
  <si>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</si>
  <si>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</si>
  <si>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</si>
  <si>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</si>
  <si>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</si>
  <si>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</si>
  <si>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</si>
  <si>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</si>
  <si>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</si>
  <si>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</si>
  <si>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</si>
  <si>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</si>
  <si>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</si>
  <si>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</si>
  <si>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</si>
  <si>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</si>
  <si>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</si>
  <si>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</si>
  <si>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</si>
  <si>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</si>
  <si>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</si>
  <si>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</si>
  <si>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</si>
  <si>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</si>
  <si>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</si>
  <si>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</si>
  <si>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</si>
  <si>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</si>
  <si>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</si>
  <si>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</si>
  <si>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</si>
  <si>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</si>
  <si>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</si>
  <si>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</si>
  <si>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</si>
  <si>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</si>
  <si>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</si>
  <si>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</si>
  <si>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</si>
  <si>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</si>
  <si>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</si>
  <si>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</si>
  <si>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</si>
  <si>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</si>
  <si>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</si>
  <si>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</si>
  <si>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</si>
  <si>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</si>
  <si>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</si>
  <si>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</si>
  <si>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</si>
  <si>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</si>
  <si>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</si>
  <si>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</si>
  <si>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</si>
  <si>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</si>
  <si>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</si>
  <si>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</si>
  <si>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</si>
  <si>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</si>
  <si>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</si>
  <si>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</si>
  <si>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</si>
  <si>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</si>
  <si>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</si>
  <si>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</si>
  <si>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</si>
  <si>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</si>
  <si>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</si>
  <si>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</si>
  <si>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</si>
  <si>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</si>
  <si>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</si>
  <si>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</si>
  <si>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</si>
  <si>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</si>
  <si>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</si>
  <si>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</si>
  <si>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</si>
  <si>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</si>
  <si>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</si>
  <si>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</si>
  <si>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</si>
  <si>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</si>
  <si>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</si>
  <si>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</si>
  <si>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</si>
  <si>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</si>
  <si>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</si>
  <si>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</si>
  <si>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</si>
  <si>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</si>
  <si>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</si>
  <si>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</si>
  <si>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</si>
  <si>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</si>
  <si>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</si>
  <si>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</si>
  <si>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</si>
  <si>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</si>
  <si>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</si>
  <si>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</si>
  <si>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</si>
  <si>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</si>
  <si>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</si>
  <si>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</si>
  <si>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</si>
  <si>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</si>
  <si>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</si>
  <si>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</si>
  <si>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</si>
  <si>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</si>
  <si>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</si>
  <si>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</si>
  <si>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</si>
  <si>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</si>
  <si>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</si>
  <si>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</si>
  <si>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</si>
  <si>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</si>
  <si>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</si>
  <si>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</si>
  <si>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</si>
  <si>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</si>
  <si>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</si>
  <si>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</si>
  <si>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</si>
  <si>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</si>
  <si>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</si>
  <si>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</si>
  <si>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</si>
  <si>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</si>
  <si>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</si>
  <si>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</si>
  <si>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</si>
  <si>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</si>
  <si>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</si>
  <si>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</si>
  <si>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</si>
  <si>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</si>
  <si>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</si>
  <si>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</si>
  <si>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</si>
  <si>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</si>
  <si>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</si>
  <si>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</si>
  <si>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</si>
  <si>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</si>
  <si>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</si>
  <si>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</si>
  <si>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</si>
  <si>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</si>
  <si>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</si>
  <si>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</si>
  <si>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</si>
  <si>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</si>
  <si>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</si>
  <si>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</si>
  <si>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</si>
  <si>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</si>
  <si>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</si>
  <si>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</si>
  <si>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</si>
  <si>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</si>
  <si>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</si>
  <si>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</si>
  <si>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</si>
  <si>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</si>
  <si>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</si>
  <si>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</si>
  <si>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</si>
  <si>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</si>
  <si>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</si>
  <si>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</si>
  <si>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</si>
  <si>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</si>
  <si>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</si>
  <si>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</si>
  <si>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</si>
  <si>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</si>
  <si>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</si>
  <si>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</si>
  <si>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</si>
  <si>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</si>
  <si>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</si>
  <si>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</si>
  <si>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</si>
  <si>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</si>
  <si>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</si>
  <si>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</si>
  <si>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</si>
  <si>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</si>
  <si>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</si>
  <si>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</si>
  <si>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</si>
  <si>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</si>
  <si>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</si>
  <si>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</si>
  <si>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</si>
  <si>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</si>
  <si>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</si>
  <si>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</si>
  <si>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</si>
  <si>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</si>
  <si>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</si>
  <si>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</si>
  <si>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</si>
  <si>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</si>
  <si>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</si>
  <si>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</si>
  <si>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</si>
  <si>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</si>
  <si>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</si>
  <si>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</si>
  <si>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</si>
  <si>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</si>
  <si>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</si>
  <si>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</si>
  <si>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</si>
  <si>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</si>
  <si>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</si>
  <si>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</si>
  <si>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</si>
  <si>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</si>
  <si>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</si>
  <si>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</si>
  <si>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</si>
  <si>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</si>
  <si>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</si>
  <si>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</si>
  <si>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</si>
  <si>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</si>
  <si>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</si>
  <si>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</si>
  <si>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</si>
  <si>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</si>
  <si>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</si>
  <si>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</si>
  <si>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</si>
  <si>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</si>
  <si>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</si>
  <si>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</si>
  <si>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</si>
  <si>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</si>
  <si>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</si>
  <si>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</si>
  <si>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</si>
  <si>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</si>
  <si>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</si>
  <si>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</si>
  <si>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</si>
  <si>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</si>
  <si>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</si>
  <si>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</si>
  <si>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</si>
  <si>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</si>
  <si>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</si>
  <si>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</si>
  <si>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</si>
  <si>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</si>
  <si>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</si>
  <si>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</si>
  <si>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</si>
  <si>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</si>
  <si>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</si>
  <si>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</si>
  <si>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</si>
  <si>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</si>
  <si>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</si>
  <si>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</si>
  <si>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</si>
  <si>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</si>
  <si>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</si>
  <si>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</si>
  <si>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</si>
  <si>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</si>
  <si>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</si>
  <si>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</si>
  <si>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</si>
  <si>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</si>
  <si>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</si>
  <si>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</si>
  <si>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</si>
  <si>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</si>
  <si>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</si>
  <si>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</si>
  <si>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</si>
  <si>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</si>
  <si>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</si>
  <si>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</si>
  <si>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</si>
  <si>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</si>
  <si>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</si>
  <si>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</si>
  <si>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</si>
  <si>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</si>
  <si>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</si>
  <si>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</si>
  <si>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</si>
  <si>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</si>
  <si>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</si>
  <si>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</si>
  <si>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</si>
  <si>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</si>
  <si>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</si>
  <si>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</si>
  <si>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</si>
  <si>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</si>
  <si>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</si>
  <si>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</si>
  <si>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</si>
  <si>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</si>
  <si>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</si>
  <si>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</si>
  <si>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</si>
  <si>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</si>
  <si>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</si>
  <si>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</si>
  <si>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</si>
  <si>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</si>
  <si>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</si>
  <si>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</si>
  <si>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</si>
  <si>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</si>
  <si>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</si>
  <si>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</si>
  <si>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</si>
  <si>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</si>
  <si>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</si>
  <si>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</si>
  <si>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</si>
  <si>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</si>
  <si>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</si>
  <si>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</si>
  <si>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</si>
  <si>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</si>
  <si>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</si>
  <si>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</si>
  <si>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</si>
  <si>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</si>
  <si>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</si>
  <si>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</si>
  <si>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</si>
  <si>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</si>
  <si>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</si>
  <si>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</si>
  <si>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</si>
  <si>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</si>
  <si>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</si>
  <si>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</si>
  <si>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</si>
  <si>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</si>
  <si>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</si>
  <si>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</si>
  <si>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</si>
  <si>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</si>
  <si>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</si>
  <si>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</si>
  <si>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</si>
  <si>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</si>
  <si>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</si>
  <si>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</si>
  <si>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</si>
  <si>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</si>
  <si>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</si>
  <si>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</si>
  <si>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</si>
  <si>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</si>
  <si>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</si>
  <si>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</si>
  <si>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</si>
  <si>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</si>
  <si>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</si>
  <si>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</si>
  <si>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</si>
  <si>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</si>
  <si>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</si>
  <si>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</si>
  <si>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</si>
  <si>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</si>
  <si>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</si>
  <si>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</si>
  <si>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</si>
  <si>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</si>
  <si>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</si>
  <si>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</si>
  <si>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</si>
  <si>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</si>
  <si>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</si>
  <si>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</si>
  <si>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</si>
  <si>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</si>
  <si>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</si>
  <si>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</si>
  <si>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</si>
  <si>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</si>
  <si>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</si>
  <si>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</si>
  <si>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</si>
  <si>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</si>
  <si>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</si>
  <si>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</si>
  <si>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</si>
  <si>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</si>
  <si>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</si>
  <si>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</si>
  <si>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</si>
  <si>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</si>
  <si>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</si>
  <si>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</si>
  <si>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</si>
  <si>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</si>
  <si>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</si>
  <si>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</si>
  <si>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</si>
  <si>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</si>
  <si>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</si>
  <si>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</si>
  <si>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</si>
  <si>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</si>
  <si>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</si>
  <si>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</si>
  <si>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</si>
  <si>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</si>
  <si>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</si>
  <si>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</si>
  <si>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</si>
  <si>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</si>
  <si>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</si>
  <si>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</si>
  <si>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</si>
  <si>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</si>
  <si>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</si>
  <si>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</si>
  <si>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</si>
  <si>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</si>
  <si>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</si>
  <si>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</si>
  <si>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</si>
  <si>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</si>
  <si>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</si>
  <si>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</si>
  <si>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</si>
  <si>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</si>
  <si>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</si>
  <si>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</si>
  <si>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</si>
  <si>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</si>
  <si>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</si>
  <si>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</si>
  <si>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</si>
  <si>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</si>
  <si>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</si>
  <si>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</si>
  <si>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</si>
  <si>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</si>
  <si>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</si>
  <si>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</si>
  <si>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</si>
  <si>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</si>
  <si>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</si>
  <si>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</si>
  <si>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</si>
  <si>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</si>
  <si>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</si>
  <si>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</si>
  <si>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</si>
  <si>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</si>
  <si>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</si>
  <si>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</si>
  <si>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</si>
  <si>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</si>
  <si>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</si>
  <si>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</si>
  <si>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</si>
  <si>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</si>
  <si>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</si>
  <si>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</si>
  <si>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</si>
  <si>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</si>
  <si>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</si>
  <si>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</si>
  <si>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</si>
  <si>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</si>
  <si>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</si>
  <si>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</si>
  <si>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</si>
  <si>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</si>
  <si>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</si>
  <si>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</si>
  <si>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</si>
  <si>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</si>
  <si>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</si>
  <si>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</si>
  <si>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</si>
  <si>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</si>
  <si>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</si>
  <si>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</si>
  <si>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</si>
  <si>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</si>
  <si>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</si>
  <si>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</si>
  <si>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</si>
  <si>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</si>
  <si>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</si>
  <si>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</si>
  <si>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</si>
  <si>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</si>
  <si>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</si>
  <si>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</si>
  <si>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</si>
  <si>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</si>
  <si>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</si>
  <si>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</si>
  <si>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</si>
  <si>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</si>
  <si>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</si>
  <si>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</si>
  <si>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</si>
  <si>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</si>
  <si>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</si>
  <si>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</si>
  <si>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</si>
  <si>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</si>
  <si>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</si>
  <si>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</si>
  <si>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</si>
  <si>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</si>
  <si>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</si>
  <si>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</si>
  <si>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</si>
  <si>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</si>
  <si>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</si>
  <si>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</si>
  <si>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</si>
  <si>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</si>
  <si>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</si>
  <si>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</si>
  <si>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</si>
  <si>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</si>
  <si>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</si>
  <si>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</si>
  <si>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</si>
  <si>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</si>
  <si>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</si>
  <si>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</si>
  <si>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</si>
  <si>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</si>
  <si>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</si>
  <si>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</si>
  <si>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</si>
  <si>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</si>
  <si>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</si>
  <si>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</si>
  <si>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</si>
  <si>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</si>
  <si>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</si>
  <si>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</si>
  <si>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</si>
  <si>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</si>
  <si>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</si>
  <si>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</si>
  <si>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</si>
  <si>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</si>
  <si>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</si>
  <si>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</si>
  <si>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</si>
  <si>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</si>
  <si>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</si>
  <si>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</si>
  <si>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</si>
  <si>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</si>
  <si>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</si>
  <si>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</si>
  <si>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</si>
  <si>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</si>
  <si>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</si>
  <si>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</si>
  <si>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</si>
  <si>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</si>
  <si>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</si>
  <si>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</si>
  <si>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</si>
  <si>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</si>
  <si>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</si>
  <si>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</si>
  <si>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</si>
  <si>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</si>
  <si>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</si>
  <si>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</si>
  <si>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</si>
  <si>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</si>
  <si>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</si>
  <si>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</si>
  <si>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</si>
  <si>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</si>
  <si>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</si>
  <si>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</si>
  <si>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</si>
  <si>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</si>
  <si>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</si>
  <si>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</si>
  <si>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</si>
  <si>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</si>
  <si>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</si>
  <si>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</si>
  <si>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</si>
  <si>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</si>
  <si>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</si>
  <si>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</si>
  <si>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</si>
  <si>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</si>
  <si>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</si>
  <si>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</si>
  <si>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</si>
  <si>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</si>
  <si>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</si>
  <si>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</si>
  <si>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</si>
  <si>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</si>
  <si>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</si>
  <si>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</si>
  <si>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</si>
  <si>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</si>
  <si>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</si>
  <si>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</si>
  <si>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</si>
  <si>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</si>
  <si>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</si>
  <si>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</si>
  <si>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</si>
  <si>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</si>
  <si>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</si>
  <si>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</si>
  <si>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</si>
  <si>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</si>
  <si>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</si>
  <si>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</si>
  <si>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</si>
  <si>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</si>
  <si>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</si>
  <si>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</si>
  <si>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</si>
  <si>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</si>
  <si>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</si>
  <si>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</si>
  <si>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</si>
  <si>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</si>
  <si>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</si>
  <si>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</si>
  <si>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</si>
  <si>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</si>
  <si>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</si>
  <si>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</si>
  <si>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</si>
  <si>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</si>
  <si>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</si>
  <si>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</si>
  <si>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</si>
  <si>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</si>
  <si>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</si>
  <si>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</si>
  <si>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</si>
  <si>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</si>
  <si>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</si>
  <si>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</si>
  <si>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</si>
  <si>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</si>
  <si>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</si>
  <si>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</si>
  <si>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</si>
  <si>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</si>
  <si>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</si>
  <si>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</si>
  <si>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</si>
  <si>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</si>
  <si>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</si>
  <si>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</si>
  <si>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</si>
  <si>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</si>
  <si>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</si>
  <si>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</si>
  <si>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</si>
  <si>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</si>
  <si>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</si>
  <si>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</si>
  <si>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</si>
  <si>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</si>
  <si>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</si>
  <si>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</si>
  <si>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</si>
  <si>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</si>
  <si>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</si>
  <si>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</si>
  <si>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</si>
  <si>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</si>
  <si>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</si>
  <si>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</si>
  <si>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</si>
  <si>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</si>
  <si>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</si>
  <si>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</si>
  <si>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</si>
  <si>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</si>
  <si>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</si>
  <si>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</si>
  <si>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</si>
  <si>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</si>
  <si>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</si>
  <si>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</si>
  <si>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</si>
  <si>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</si>
  <si>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</si>
  <si>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</si>
  <si>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</si>
  <si>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</si>
  <si>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</si>
  <si>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</si>
  <si>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</si>
  <si>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</si>
  <si>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</si>
  <si>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</si>
  <si>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</si>
  <si>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</si>
  <si>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</si>
  <si>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</si>
  <si>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</si>
  <si>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</si>
  <si>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</si>
  <si>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</si>
  <si>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</si>
  <si>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</si>
  <si>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</si>
  <si>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</si>
  <si>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</si>
  <si>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</si>
  <si>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</si>
  <si>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</si>
  <si>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</si>
  <si>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</si>
  <si>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</si>
  <si>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</si>
  <si>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</si>
  <si>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</si>
  <si>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</si>
  <si>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</si>
  <si>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</si>
  <si>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</si>
  <si>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</si>
  <si>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</si>
  <si>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</si>
  <si>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</si>
  <si>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</si>
  <si>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</si>
  <si>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</si>
  <si>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</si>
  <si>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</si>
  <si>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</si>
  <si>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</si>
  <si>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</si>
  <si>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</si>
  <si>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</si>
  <si>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</si>
  <si>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</si>
  <si>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</si>
  <si>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</si>
  <si>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</si>
  <si>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</si>
  <si>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</si>
  <si>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</si>
  <si>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</si>
  <si>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</si>
  <si>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</si>
  <si>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</si>
  <si>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</si>
  <si>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</si>
  <si>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</si>
  <si>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</si>
  <si>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</si>
  <si>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</si>
  <si>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</si>
  <si>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</si>
  <si>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</si>
  <si>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</si>
  <si>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</si>
  <si>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</si>
  <si>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</si>
  <si>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</si>
  <si>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</si>
  <si>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</si>
  <si>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</si>
  <si>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</si>
  <si>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</si>
  <si>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</si>
  <si>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</si>
  <si>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</si>
  <si>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</si>
  <si>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</si>
  <si>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</si>
  <si>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</si>
  <si>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</si>
  <si>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</si>
  <si>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</si>
  <si>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</si>
  <si>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</si>
  <si>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</si>
  <si>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</si>
  <si>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</si>
  <si>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</si>
  <si>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</si>
  <si>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</si>
  <si>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</si>
  <si>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</si>
  <si>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</si>
  <si>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</si>
  <si>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</si>
  <si>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</si>
  <si>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</si>
  <si>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</si>
  <si>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</si>
  <si>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</si>
  <si>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</si>
  <si>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</si>
  <si>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</si>
  <si>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</si>
  <si>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</si>
  <si>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</si>
  <si>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</si>
  <si>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</si>
  <si>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</si>
  <si>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</si>
  <si>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</si>
  <si>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</si>
  <si>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</si>
  <si>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</si>
  <si>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</si>
  <si>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</si>
  <si>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</si>
  <si>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</si>
  <si>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</si>
  <si>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</si>
  <si>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</si>
  <si>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</si>
  <si>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</si>
  <si>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</si>
  <si>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</si>
  <si>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</si>
  <si>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</si>
  <si>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</si>
  <si>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</si>
  <si>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</si>
  <si>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</si>
  <si>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</si>
  <si>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</si>
  <si>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</si>
  <si>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</si>
  <si>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</si>
  <si>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</si>
  <si>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</si>
  <si>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</si>
  <si>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</si>
  <si>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</si>
  <si>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</si>
  <si>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</si>
  <si>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</si>
  <si>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</si>
  <si>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</si>
  <si>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</si>
  <si>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</si>
  <si>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</si>
  <si>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</si>
  <si>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</si>
  <si>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</si>
  <si>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</si>
  <si>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</si>
  <si>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</si>
  <si>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</si>
  <si>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</si>
  <si>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</si>
  <si>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</si>
  <si>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</si>
  <si>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</si>
  <si>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</si>
  <si>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</si>
  <si>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</si>
  <si>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</si>
  <si>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</si>
  <si>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</si>
  <si>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</si>
  <si>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</si>
  <si>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</si>
  <si>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</si>
  <si>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</si>
  <si>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</si>
  <si>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</si>
  <si>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</si>
  <si>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</si>
  <si>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</si>
  <si>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</si>
  <si>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</si>
  <si>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</si>
  <si>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</si>
  <si>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</si>
  <si>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</si>
  <si>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</si>
  <si>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</si>
  <si>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</si>
  <si>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</si>
  <si>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</si>
  <si>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</si>
  <si>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</si>
  <si>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</si>
  <si>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</si>
  <si>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</si>
  <si>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</si>
  <si>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</si>
  <si>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</si>
  <si>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</si>
  <si>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</si>
  <si>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</si>
  <si>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</si>
  <si>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</si>
  <si>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</si>
  <si>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</si>
  <si>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</si>
  <si>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</si>
  <si>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</si>
  <si>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</si>
  <si>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</si>
  <si>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</si>
  <si>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</si>
  <si>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</si>
  <si>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</si>
  <si>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</si>
  <si>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</si>
  <si>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</si>
  <si>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</si>
  <si>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</si>
  <si>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</si>
  <si>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</si>
  <si>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</si>
  <si>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</si>
  <si>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</si>
  <si>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</si>
  <si>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</si>
  <si>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</si>
  <si>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</si>
  <si>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</si>
  <si>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</si>
  <si>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</si>
  <si>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</si>
  <si>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</si>
  <si>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</si>
  <si>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</si>
  <si>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</si>
  <si>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</si>
  <si>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</si>
  <si>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</si>
  <si>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</si>
  <si>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</si>
  <si>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</si>
  <si>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</si>
  <si>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</si>
  <si>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</si>
  <si>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</si>
  <si>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</si>
  <si>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</si>
  <si>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</si>
  <si>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</si>
  <si>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</si>
  <si>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</si>
  <si>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</si>
  <si>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</si>
  <si>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</si>
  <si>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</si>
  <si>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</si>
  <si>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</si>
  <si>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</si>
  <si>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</si>
  <si>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</si>
  <si>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</si>
  <si>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</si>
  <si>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</si>
  <si>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</si>
  <si>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</si>
  <si>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</si>
  <si>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</si>
  <si>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</si>
  <si>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</si>
  <si>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</si>
  <si>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</si>
  <si>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</si>
  <si>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</si>
  <si>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</si>
  <si>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</si>
  <si>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</si>
  <si>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</si>
  <si>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</si>
  <si>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</si>
  <si>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</si>
  <si>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</si>
  <si>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</si>
  <si>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</si>
  <si>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</si>
  <si>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</si>
  <si>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</si>
  <si>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</si>
  <si>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</si>
  <si>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</si>
  <si>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</si>
  <si>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</si>
  <si>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</si>
  <si>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</si>
  <si>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</si>
  <si>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</si>
  <si>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</si>
  <si>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</si>
  <si>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</si>
  <si>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</si>
  <si>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</si>
  <si>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</si>
  <si>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</si>
  <si>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</si>
  <si>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</si>
  <si>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</si>
  <si>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</si>
  <si>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</si>
  <si>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</si>
  <si>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</si>
  <si>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</si>
  <si>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</si>
  <si>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</si>
  <si>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</si>
  <si>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</si>
  <si>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</si>
  <si>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</si>
  <si>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</si>
  <si>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</si>
  <si>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</si>
  <si>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</si>
  <si>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</si>
  <si>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</si>
  <si>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</si>
  <si>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</si>
  <si>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</si>
  <si>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</si>
  <si>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</si>
  <si>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</si>
  <si>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</si>
  <si>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</si>
  <si>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</si>
  <si>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</si>
  <si>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</si>
  <si>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</si>
  <si>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</si>
  <si>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</si>
  <si>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</si>
  <si>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</si>
  <si>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</si>
  <si>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</si>
  <si>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</si>
  <si>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</si>
  <si>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</si>
  <si>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</si>
  <si>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</si>
  <si>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</si>
  <si>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</si>
  <si>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</si>
  <si>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</si>
  <si>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</si>
  <si>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</si>
  <si>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</si>
  <si>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</si>
  <si>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</si>
  <si>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</si>
  <si>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</si>
  <si>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</si>
  <si>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</si>
  <si>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</si>
  <si>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</si>
  <si>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</si>
  <si>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</si>
  <si>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</si>
  <si>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</si>
  <si>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</si>
  <si>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</si>
  <si>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</si>
  <si>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</si>
  <si>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</si>
  <si>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</si>
  <si>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</si>
  <si>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</si>
  <si>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</si>
  <si>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</si>
  <si>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</si>
  <si>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</si>
  <si>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</si>
  <si>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</si>
  <si>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</si>
  <si>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</si>
  <si>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</si>
  <si>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</si>
  <si>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</si>
  <si>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</si>
  <si>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</si>
  <si>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</si>
  <si>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</si>
  <si>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</si>
  <si>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</si>
  <si>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</si>
  <si>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</si>
  <si>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</si>
  <si>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</si>
  <si>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</si>
  <si>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</si>
  <si>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</si>
  <si>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</si>
  <si>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</si>
  <si>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</si>
  <si>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</si>
  <si>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</si>
  <si>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</si>
  <si>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</si>
  <si>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</si>
  <si>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</si>
  <si>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</si>
  <si>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</si>
  <si>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</si>
  <si>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</si>
  <si>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</si>
  <si>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</si>
  <si>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</si>
  <si>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</si>
  <si>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</si>
  <si>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</si>
  <si>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</si>
  <si>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</si>
  <si>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</si>
  <si>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</si>
  <si>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</si>
  <si>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</si>
  <si>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</si>
  <si>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</si>
  <si>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</si>
  <si>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</si>
  <si>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</si>
  <si>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</si>
  <si>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</si>
  <si>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</si>
  <si>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</si>
  <si>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</si>
  <si>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</si>
  <si>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</si>
  <si>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</si>
  <si>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</si>
  <si>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</si>
  <si>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</si>
  <si>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</si>
  <si>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</si>
  <si>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</si>
  <si>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</si>
  <si>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</si>
  <si>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</si>
  <si>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</si>
  <si>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</si>
  <si>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</si>
  <si>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</si>
  <si>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</si>
  <si>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</si>
  <si>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</si>
  <si>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</si>
  <si>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</si>
  <si>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</si>
  <si>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</si>
  <si>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</si>
  <si>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</si>
  <si>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</si>
  <si>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</si>
  <si>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</si>
  <si>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</si>
  <si>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</si>
  <si>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</si>
  <si>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</si>
  <si>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</si>
  <si>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</si>
  <si>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</si>
  <si>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</si>
  <si>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</si>
  <si>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</si>
  <si>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</si>
  <si>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</si>
  <si>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</si>
  <si>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</si>
  <si>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</si>
  <si>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</si>
  <si>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</si>
  <si>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</si>
  <si>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</si>
  <si>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</si>
  <si>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</si>
  <si>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</si>
  <si>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</si>
  <si>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</si>
  <si>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</si>
  <si>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</si>
  <si>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</si>
  <si>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</si>
  <si>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</si>
  <si>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</si>
  <si>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</si>
  <si>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</si>
  <si>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</si>
  <si>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</si>
  <si>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</si>
  <si>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</si>
  <si>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</si>
  <si>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</si>
  <si>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</si>
  <si>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</si>
  <si>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</si>
  <si>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</si>
  <si>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</si>
  <si>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</si>
  <si>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</si>
  <si>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</si>
  <si>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</si>
  <si>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</si>
  <si>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</si>
  <si>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</si>
  <si>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</si>
  <si>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</si>
  <si>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</si>
  <si>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</si>
  <si>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</si>
  <si>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</si>
  <si>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</si>
  <si>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</si>
  <si>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</si>
  <si>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</si>
  <si>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</si>
  <si>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</si>
  <si>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</si>
  <si>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</si>
  <si>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</si>
  <si>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</si>
  <si>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</si>
  <si>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</si>
  <si>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</si>
  <si>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</si>
  <si>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</si>
  <si>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</si>
  <si>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</si>
  <si>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</si>
  <si>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</si>
  <si>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</si>
  <si>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</si>
  <si>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</si>
  <si>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</si>
  <si>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</si>
  <si>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</si>
  <si>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</si>
  <si>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</si>
  <si>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</si>
  <si>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</si>
  <si>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</si>
  <si>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</si>
  <si>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</si>
  <si>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</si>
  <si>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</si>
  <si>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</si>
  <si>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</si>
  <si>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</si>
  <si>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</si>
  <si>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</si>
  <si>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</si>
  <si>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</si>
  <si>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</si>
  <si>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</si>
  <si>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</si>
  <si>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</si>
  <si>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</si>
  <si>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</si>
  <si>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</si>
  <si>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</si>
  <si>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</si>
  <si>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</si>
  <si>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</si>
  <si>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</si>
  <si>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</si>
  <si>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</si>
  <si>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</si>
  <si>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</si>
  <si>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</si>
  <si>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</si>
  <si>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</si>
  <si>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</si>
  <si>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</si>
  <si>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</si>
  <si>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</si>
  <si>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</si>
  <si>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</si>
  <si>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</si>
  <si>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</si>
  <si>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</si>
  <si>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</si>
  <si>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</si>
  <si>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</si>
  <si>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</si>
  <si>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</si>
  <si>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</si>
  <si>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</si>
  <si>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</si>
  <si>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</si>
  <si>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</si>
  <si>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</si>
  <si>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</si>
  <si>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</si>
  <si>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</si>
  <si>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</si>
  <si>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</si>
  <si>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</si>
  <si>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</si>
  <si>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</si>
  <si>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</si>
  <si>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</si>
  <si>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</si>
  <si>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</si>
  <si>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</si>
  <si>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</si>
  <si>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</si>
  <si>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</si>
  <si>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</si>
  <si>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</si>
  <si>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</si>
  <si>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</si>
  <si>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</si>
  <si>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</si>
  <si>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</si>
  <si>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</si>
  <si>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</si>
  <si>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</si>
  <si>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</si>
  <si>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</si>
  <si>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</si>
  <si>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</si>
  <si>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</si>
  <si>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</si>
  <si>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</si>
  <si>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</si>
  <si>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</si>
  <si>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</si>
  <si>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</si>
  <si>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</si>
  <si>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</si>
  <si>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</si>
  <si>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</si>
  <si>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</si>
  <si>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</si>
  <si>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</si>
  <si>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</si>
  <si>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</si>
  <si>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</si>
  <si>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</si>
  <si>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</si>
  <si>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</si>
  <si>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</si>
  <si>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</si>
  <si>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</si>
  <si>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</si>
  <si>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</si>
  <si>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</si>
  <si>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</si>
  <si>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</si>
  <si>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</si>
  <si>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</si>
  <si>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</si>
  <si>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</si>
  <si>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</si>
  <si>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</si>
  <si>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</si>
  <si>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</si>
  <si>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</si>
  <si>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</si>
  <si>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</si>
  <si>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</si>
  <si>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</si>
  <si>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</si>
  <si>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</si>
  <si>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</si>
  <si>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</si>
  <si>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</si>
  <si>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</si>
  <si>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</si>
  <si>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</si>
  <si>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</si>
  <si>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</si>
  <si>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</si>
  <si>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</si>
  <si>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</si>
  <si>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</si>
  <si>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</si>
  <si>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</si>
  <si>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</si>
  <si>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</si>
  <si>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</si>
  <si>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</si>
  <si>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</si>
  <si>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</si>
  <si>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</si>
  <si>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</si>
  <si>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</si>
  <si>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</si>
  <si>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</si>
  <si>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</si>
  <si>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</si>
  <si>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</si>
  <si>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</si>
  <si>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</si>
  <si>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</si>
  <si>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</si>
  <si>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</si>
  <si>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</si>
  <si>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</si>
  <si>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</si>
  <si>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</si>
  <si>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</si>
  <si>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</si>
  <si>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</si>
  <si>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</si>
  <si>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</si>
  <si>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</si>
  <si>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</si>
  <si>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</si>
  <si>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</si>
  <si>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</si>
  <si>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</si>
  <si>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</si>
  <si>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</si>
  <si>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</si>
  <si>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</si>
  <si>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</si>
  <si>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</si>
  <si>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</si>
  <si>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</si>
  <si>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</si>
  <si>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</si>
  <si>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</si>
  <si>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</si>
  <si>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</si>
  <si>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</si>
  <si>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</si>
  <si>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</si>
  <si>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</si>
  <si>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</si>
  <si>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</si>
  <si>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</si>
  <si>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</si>
  <si>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</si>
  <si>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</si>
  <si>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</si>
  <si>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</si>
  <si>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</si>
  <si>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</si>
  <si>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</si>
  <si>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</si>
  <si>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</si>
  <si>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</si>
  <si>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</si>
  <si>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</si>
  <si>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</si>
  <si>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</si>
  <si>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</si>
  <si>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</si>
  <si>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</si>
  <si>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</si>
  <si>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</si>
  <si>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</si>
  <si>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</si>
  <si>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</si>
  <si>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</si>
  <si>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</si>
  <si>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</si>
  <si>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</si>
  <si>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</si>
  <si>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</si>
  <si>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</si>
  <si>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</si>
  <si>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</si>
  <si>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</si>
  <si>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</si>
  <si>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</si>
  <si>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</si>
  <si>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</si>
  <si>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</si>
  <si>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</si>
  <si>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</si>
  <si>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</si>
  <si>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</si>
  <si>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</si>
  <si>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</si>
  <si>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</si>
  <si>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</si>
  <si>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</si>
  <si>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</si>
  <si>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</si>
  <si>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</si>
  <si>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</si>
  <si>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</si>
  <si>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</si>
  <si>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</si>
  <si>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</si>
  <si>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</si>
  <si>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</si>
  <si>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</si>
  <si>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</si>
  <si>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</si>
  <si>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</si>
  <si>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</si>
  <si>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</si>
  <si>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</si>
  <si>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</si>
  <si>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</si>
  <si>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</si>
  <si>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</si>
  <si>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</si>
  <si>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</si>
  <si>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</si>
  <si>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</si>
  <si>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</si>
  <si>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</si>
  <si>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</si>
  <si>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</si>
  <si>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</si>
  <si>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</si>
  <si>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</si>
  <si>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</si>
  <si>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</si>
  <si>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</si>
  <si>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</si>
  <si>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</si>
  <si>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</si>
  <si>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</si>
  <si>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</si>
  <si>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</si>
  <si>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</si>
  <si>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</si>
  <si>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</si>
  <si>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</si>
  <si>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</si>
  <si>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</si>
  <si>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</si>
  <si>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</si>
  <si>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</si>
  <si>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</si>
  <si>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</si>
  <si>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</si>
  <si>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</si>
  <si>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</si>
  <si>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</si>
  <si>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</si>
  <si>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</si>
  <si>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</si>
  <si>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</si>
  <si>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</si>
  <si>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</si>
  <si>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</si>
  <si>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</si>
  <si>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</si>
  <si>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</si>
  <si>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</si>
  <si>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</si>
  <si>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</si>
  <si>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</si>
  <si>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</si>
  <si>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</si>
  <si>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</si>
  <si>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</si>
  <si>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</si>
  <si>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</si>
  <si>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</si>
  <si>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</si>
  <si>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</si>
  <si>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</si>
  <si>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</si>
  <si>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</si>
  <si>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</si>
  <si>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</si>
  <si>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</si>
  <si>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</si>
  <si>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</si>
  <si>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</si>
  <si>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</si>
  <si>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</si>
  <si>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</si>
  <si>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</si>
  <si>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</si>
  <si>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</si>
  <si>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</si>
  <si>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</si>
  <si>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</si>
  <si>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</si>
  <si>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</si>
  <si>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</si>
  <si>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</si>
  <si>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</si>
  <si>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</si>
  <si>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</si>
  <si>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</si>
  <si>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</si>
  <si>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</si>
  <si>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</si>
  <si>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</si>
  <si>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</si>
  <si>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</si>
  <si>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</si>
  <si>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</si>
  <si>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</si>
  <si>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</si>
  <si>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</si>
  <si>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</si>
  <si>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</si>
  <si>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</si>
  <si>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</si>
  <si>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</si>
  <si>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</si>
  <si>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</si>
  <si>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</si>
  <si>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</si>
  <si>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</si>
  <si>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</si>
  <si>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</si>
  <si>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</si>
  <si>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</si>
  <si>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</si>
  <si>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</si>
  <si>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</si>
  <si>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</si>
  <si>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</si>
  <si>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</si>
  <si>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</si>
  <si>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</si>
  <si>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</si>
  <si>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</si>
  <si>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</si>
  <si>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</si>
  <si>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</si>
  <si>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</si>
  <si>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</si>
  <si>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</si>
  <si>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</si>
  <si>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</si>
  <si>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</si>
  <si>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</si>
  <si>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</si>
  <si>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</si>
  <si>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</si>
  <si>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</si>
  <si>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</si>
  <si>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</si>
  <si>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</si>
  <si>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</si>
  <si>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</si>
  <si>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</si>
  <si>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</si>
  <si>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</si>
  <si>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</si>
  <si>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</si>
  <si>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</si>
  <si>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</si>
  <si>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</si>
  <si>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</si>
  <si>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</si>
  <si>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</si>
  <si>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</si>
  <si>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</si>
  <si>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</si>
  <si>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</si>
  <si>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</si>
  <si>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</si>
  <si>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</si>
  <si>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</si>
  <si>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</si>
  <si>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</si>
  <si>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</si>
  <si>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</si>
  <si>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</si>
  <si>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</si>
  <si>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</si>
  <si>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</si>
  <si>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</si>
  <si>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</si>
  <si>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</si>
  <si>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</si>
  <si>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</si>
  <si>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</si>
  <si>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</si>
  <si>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</si>
  <si>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</si>
  <si>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</si>
  <si>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</si>
  <si>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</si>
  <si>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</si>
  <si>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</si>
  <si>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</si>
  <si>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</si>
  <si>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</si>
  <si>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</si>
  <si>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</si>
  <si>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</si>
  <si>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</si>
  <si>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</si>
  <si>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</si>
  <si>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</si>
  <si>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</si>
  <si>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</si>
  <si>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</si>
  <si>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</si>
  <si>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</si>
  <si>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</si>
  <si>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</si>
  <si>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</si>
  <si>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</si>
  <si>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</si>
  <si>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</si>
  <si>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</si>
  <si>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</si>
  <si>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</si>
  <si>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</si>
  <si>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</si>
  <si>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</si>
  <si>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</si>
  <si>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</si>
  <si>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</si>
  <si>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</si>
  <si>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</si>
  <si>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</si>
  <si>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</si>
  <si>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</si>
  <si>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</si>
  <si>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</si>
  <si>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</si>
  <si>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</si>
  <si>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</si>
  <si>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</si>
  <si>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</si>
  <si>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</si>
  <si>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</si>
  <si>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</si>
  <si>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</si>
  <si>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</si>
  <si>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</si>
  <si>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</si>
  <si>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</si>
  <si>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</si>
  <si>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</si>
  <si>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</si>
  <si>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</si>
  <si>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</si>
  <si>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</si>
  <si>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</si>
  <si>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</si>
  <si>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</si>
  <si>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</si>
  <si>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</si>
  <si>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</si>
  <si>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</si>
  <si>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</si>
  <si>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</si>
  <si>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</si>
  <si>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</si>
  <si>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</si>
  <si>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</si>
  <si>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</si>
  <si>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</si>
  <si>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</si>
  <si>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</si>
  <si>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</si>
  <si>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</si>
  <si>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</si>
  <si>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</si>
  <si>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</si>
  <si>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</si>
  <si>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</si>
  <si>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</si>
  <si>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</si>
  <si>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</si>
  <si>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</si>
  <si>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</si>
  <si>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</si>
  <si>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</si>
  <si>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</si>
  <si>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</si>
  <si>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</si>
  <si>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</si>
  <si>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</si>
  <si>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</si>
  <si>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</si>
  <si>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</si>
  <si>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</si>
  <si>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</si>
  <si>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</si>
  <si>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</si>
  <si>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</si>
  <si>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</si>
  <si>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</si>
  <si>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</si>
  <si>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</si>
  <si>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</si>
  <si>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</si>
  <si>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</si>
  <si>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</si>
  <si>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</si>
  <si>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</si>
  <si>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</si>
  <si>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</si>
  <si>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</si>
  <si>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</si>
  <si>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</si>
  <si>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</si>
  <si>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</si>
  <si>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</si>
  <si>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</si>
  <si>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</si>
  <si>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</si>
  <si>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</si>
  <si>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</si>
  <si>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</si>
  <si>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</si>
  <si>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</si>
  <si>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</si>
  <si>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</si>
  <si>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</si>
  <si>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</si>
  <si>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</si>
  <si>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</si>
  <si>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</si>
  <si>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</si>
  <si>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</si>
  <si>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</si>
  <si>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</si>
  <si>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</si>
  <si>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</si>
  <si>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</si>
  <si>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</si>
  <si>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</si>
  <si>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</si>
  <si>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</si>
  <si>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</si>
  <si>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</si>
  <si>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</si>
  <si>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</si>
  <si>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</si>
  <si>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</si>
  <si>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</si>
  <si>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</si>
  <si>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</si>
  <si>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</si>
  <si>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</si>
  <si>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</si>
  <si>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</si>
  <si>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</si>
  <si>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</si>
  <si>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</si>
  <si>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</si>
  <si>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</si>
  <si>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</si>
  <si>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</si>
  <si>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</si>
  <si>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</si>
  <si>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</si>
  <si>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</si>
  <si>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</si>
  <si>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</si>
  <si>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</si>
  <si>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</si>
  <si>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</si>
  <si>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</si>
  <si>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</si>
  <si>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</si>
  <si>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</si>
  <si>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</si>
  <si>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</si>
  <si>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</si>
  <si>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</si>
  <si>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</si>
  <si>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</si>
  <si>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</si>
  <si>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</si>
  <si>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</si>
  <si>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</si>
  <si>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</si>
  <si>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</si>
  <si>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</si>
  <si>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</si>
  <si>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</si>
  <si>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</si>
  <si>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</si>
  <si>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</si>
  <si>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</si>
  <si>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</si>
  <si>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</si>
  <si>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</si>
  <si>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</si>
  <si>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</si>
  <si>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</si>
  <si>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</si>
  <si>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</si>
  <si>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</si>
  <si>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</si>
  <si>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</si>
  <si>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</si>
  <si>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</si>
  <si>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</si>
  <si>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</si>
  <si>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</si>
  <si>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</si>
  <si>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</si>
  <si>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</si>
  <si>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</si>
  <si>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</si>
  <si>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</si>
  <si>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</si>
  <si>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</si>
  <si>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</si>
  <si>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</si>
  <si>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</si>
  <si>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</si>
  <si>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</si>
  <si>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</si>
  <si>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</si>
  <si>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</si>
  <si>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</si>
  <si>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</si>
  <si>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</si>
  <si>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</si>
  <si>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</si>
  <si>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</si>
  <si>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</si>
  <si>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</si>
  <si>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</si>
  <si>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</si>
  <si>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</si>
  <si>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</si>
  <si>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</si>
  <si>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</si>
  <si>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</si>
  <si>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</si>
  <si>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</si>
  <si>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</si>
  <si>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</si>
  <si>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</si>
  <si>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</si>
  <si>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</si>
  <si>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</si>
  <si>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</si>
  <si>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</si>
  <si>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</si>
  <si>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</si>
  <si>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</si>
  <si>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</si>
  <si>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</si>
  <si>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</si>
  <si>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</si>
  <si>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</si>
  <si>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</si>
  <si>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</si>
  <si>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</si>
  <si>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</si>
  <si>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</si>
  <si>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</si>
  <si>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</si>
  <si>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</si>
  <si>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</si>
  <si>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</si>
  <si>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</si>
  <si>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</si>
  <si>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</si>
  <si>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</si>
  <si>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</si>
  <si>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</si>
  <si>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</si>
  <si>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</si>
  <si>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</si>
  <si>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</si>
  <si>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</si>
  <si>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</si>
  <si>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</si>
  <si>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</si>
  <si>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</si>
  <si>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</si>
  <si>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</si>
  <si>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</si>
  <si>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</si>
  <si>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</si>
  <si>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</si>
  <si>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</si>
  <si>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</si>
  <si>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</si>
  <si>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</si>
  <si>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</si>
  <si>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</si>
  <si>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</si>
  <si>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</si>
  <si>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</si>
  <si>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</si>
  <si>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</si>
  <si>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</si>
  <si>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</si>
  <si>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</si>
  <si>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</si>
  <si>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</si>
  <si>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</si>
  <si>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</si>
  <si>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</si>
  <si>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</si>
  <si>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</si>
  <si>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</si>
  <si>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</si>
  <si>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</si>
  <si>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</si>
  <si>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</si>
  <si>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</si>
  <si>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</si>
  <si>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</si>
  <si>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</si>
  <si>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</si>
  <si>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</si>
  <si>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</si>
  <si>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</si>
  <si>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</si>
  <si>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</si>
  <si>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</si>
  <si>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</si>
  <si>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</si>
  <si>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</si>
  <si>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</si>
  <si>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</si>
  <si>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</si>
  <si>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</si>
  <si>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</si>
  <si>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</si>
  <si>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</si>
  <si>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</si>
  <si>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</si>
  <si>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</si>
  <si>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</si>
  <si>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</si>
  <si>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</si>
  <si>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</si>
  <si>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</si>
  <si>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</si>
  <si>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</si>
  <si>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</si>
  <si>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</si>
  <si>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</si>
  <si>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</si>
  <si>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</si>
  <si>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</si>
  <si>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</si>
  <si>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</si>
  <si>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</si>
  <si>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</si>
  <si>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</si>
  <si>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</si>
  <si>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</si>
  <si>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</si>
  <si>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</si>
  <si>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</si>
  <si>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</si>
  <si>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</si>
  <si>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</si>
  <si>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</si>
  <si>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</si>
  <si>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</si>
  <si>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</si>
  <si>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</si>
  <si>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</si>
  <si>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</si>
  <si>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</si>
  <si>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</si>
  <si>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</si>
  <si>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</si>
  <si>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</si>
  <si>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</si>
  <si>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</si>
  <si>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</si>
  <si>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</si>
  <si>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</si>
  <si>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</si>
  <si>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</si>
  <si>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</si>
  <si>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</si>
  <si>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</si>
  <si>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</si>
  <si>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</si>
  <si>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</si>
  <si>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</si>
  <si>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</si>
  <si>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</si>
  <si>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</si>
  <si>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</si>
  <si>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</si>
  <si>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</si>
  <si>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</si>
  <si>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</si>
  <si>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</si>
  <si>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</si>
  <si>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</si>
  <si>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</si>
  <si>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</si>
  <si>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</si>
  <si>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</si>
  <si>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</si>
  <si>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</si>
  <si>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</si>
  <si>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</si>
  <si>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</si>
  <si>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</si>
  <si>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</si>
  <si>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</si>
  <si>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</si>
  <si>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</si>
  <si>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</si>
  <si>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</si>
  <si>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</si>
  <si>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</si>
  <si>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</si>
  <si>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</si>
  <si>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</si>
  <si>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</si>
  <si>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</si>
  <si>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</si>
  <si>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</si>
  <si>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</si>
  <si>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</si>
  <si>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</si>
  <si>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</si>
  <si>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</si>
  <si>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</si>
  <si>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</si>
  <si>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</si>
  <si>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</si>
  <si>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</si>
  <si>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</si>
  <si>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</si>
  <si>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</si>
  <si>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</si>
  <si>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</si>
  <si>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</si>
  <si>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</si>
  <si>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</si>
  <si>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</si>
  <si>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</si>
  <si>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</si>
  <si>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</si>
  <si>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</si>
  <si>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</si>
  <si>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</si>
  <si>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</si>
  <si>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</si>
  <si>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</si>
  <si>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</si>
  <si>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</si>
  <si>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</si>
  <si>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</si>
  <si>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</si>
  <si>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</si>
  <si>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</si>
  <si>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</si>
  <si>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</si>
  <si>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</si>
  <si>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</si>
  <si>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</si>
  <si>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</si>
  <si>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</si>
  <si>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</si>
  <si>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</si>
  <si>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</si>
  <si>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</si>
  <si>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</si>
  <si>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</si>
  <si>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</si>
  <si>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</si>
  <si>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</si>
  <si>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</si>
  <si>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</si>
  <si>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</si>
  <si>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</si>
  <si>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</si>
  <si>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</si>
  <si>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</si>
  <si>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</si>
  <si>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</si>
  <si>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</si>
  <si>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</si>
  <si>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</si>
  <si>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</si>
  <si>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</si>
  <si>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</si>
  <si>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</si>
  <si>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</si>
  <si>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</si>
  <si>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</si>
  <si>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</si>
  <si>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</si>
  <si>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</si>
  <si>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</si>
  <si>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</si>
  <si>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</si>
  <si>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</si>
  <si>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</si>
  <si>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</si>
  <si>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</si>
  <si>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</si>
  <si>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</si>
  <si>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</si>
  <si>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</si>
  <si>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</si>
  <si>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</si>
  <si>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</si>
  <si>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</si>
  <si>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</si>
  <si>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</si>
  <si>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</si>
  <si>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</si>
  <si>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</si>
  <si>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</si>
  <si>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</si>
  <si>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</si>
  <si>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</si>
  <si>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</si>
  <si>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</si>
  <si>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</si>
  <si>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</si>
  <si>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</si>
  <si>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</si>
  <si>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</si>
  <si>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</si>
  <si>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</si>
  <si>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</si>
  <si>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</si>
  <si>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</si>
  <si>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</si>
  <si>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</si>
  <si>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</si>
  <si>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</si>
  <si>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</si>
  <si>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</si>
  <si>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</si>
  <si>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</si>
  <si>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</si>
  <si>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</si>
  <si>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</si>
  <si>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</si>
  <si>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</si>
  <si>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</si>
  <si>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</si>
  <si>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</si>
  <si>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</si>
  <si>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</si>
  <si>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</si>
  <si>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</si>
  <si>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</si>
  <si>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</si>
  <si>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</si>
  <si>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</si>
  <si>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</si>
  <si>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</si>
  <si>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</si>
  <si>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</si>
  <si>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</si>
  <si>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</si>
  <si>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</si>
  <si>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</si>
  <si>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</si>
  <si>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</si>
  <si>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</si>
  <si>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</si>
  <si>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</si>
  <si>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</si>
  <si>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</si>
  <si>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</si>
  <si>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</si>
  <si>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</si>
  <si>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</si>
  <si>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</si>
  <si>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</si>
  <si>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</si>
  <si>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</si>
  <si>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</si>
  <si>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</si>
  <si>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</si>
  <si>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</si>
  <si>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</si>
  <si>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</si>
  <si>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</si>
  <si>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</si>
  <si>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</si>
  <si>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</si>
  <si>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</si>
  <si>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</si>
  <si>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</si>
  <si>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</si>
  <si>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</si>
  <si>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</si>
  <si>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</si>
  <si>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</si>
  <si>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</si>
  <si>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</si>
  <si>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</si>
  <si>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</si>
  <si>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</si>
  <si>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</si>
  <si>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</si>
  <si>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</si>
  <si>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</si>
  <si>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</si>
  <si>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</si>
  <si>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</si>
  <si>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</si>
  <si>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</si>
  <si>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</si>
  <si>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</si>
  <si>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</si>
  <si>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</si>
  <si>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</si>
  <si>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</si>
  <si>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</si>
  <si>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</si>
  <si>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</si>
  <si>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</si>
  <si>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</si>
  <si>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</si>
  <si>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</si>
  <si>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</si>
  <si>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</si>
  <si>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</si>
  <si>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</si>
  <si>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</si>
  <si>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</si>
  <si>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</si>
  <si>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</si>
  <si>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</si>
  <si>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</si>
  <si>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</si>
  <si>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</si>
  <si>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</si>
  <si>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</si>
  <si>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</si>
  <si>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</si>
  <si>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</si>
  <si>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</si>
  <si>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</si>
  <si>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</si>
  <si>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</si>
  <si>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</si>
  <si>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</si>
  <si>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</si>
  <si>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</si>
  <si>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</si>
  <si>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</si>
  <si>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</si>
  <si>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</si>
  <si>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</si>
  <si>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</si>
  <si>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</si>
  <si>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</si>
  <si>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</si>
  <si>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</si>
  <si>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</si>
  <si>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</si>
  <si>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</si>
  <si>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</si>
  <si>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</si>
  <si>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</si>
  <si>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</si>
  <si>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</si>
  <si>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</si>
  <si>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</si>
  <si>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</si>
  <si>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</si>
  <si>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</si>
  <si>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</si>
  <si>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</si>
  <si>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</si>
  <si>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</si>
  <si>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</si>
  <si>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</si>
  <si>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</si>
  <si>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</si>
  <si>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</si>
  <si>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</si>
  <si>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</si>
  <si>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</si>
  <si>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</si>
  <si>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</si>
  <si>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</si>
  <si>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</si>
  <si>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</si>
  <si>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</si>
  <si>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</si>
  <si>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</si>
  <si>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</si>
  <si>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</si>
  <si>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</si>
  <si>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</si>
  <si>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</si>
  <si>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</si>
  <si>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</si>
  <si>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</si>
  <si>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</si>
  <si>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</si>
  <si>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</si>
  <si>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</si>
  <si>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</si>
  <si>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</si>
  <si>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</si>
  <si>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</si>
  <si>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</si>
  <si>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</si>
  <si>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</si>
  <si>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</si>
  <si>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</si>
  <si>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</si>
  <si>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</si>
  <si>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</si>
  <si>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</si>
  <si>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</si>
  <si>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</si>
  <si>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</si>
  <si>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</si>
  <si>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</si>
  <si>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</si>
  <si>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</si>
  <si>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</si>
  <si>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</si>
  <si>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</si>
  <si>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</si>
  <si>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</si>
  <si>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</si>
  <si>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</si>
  <si>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</si>
  <si>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</si>
  <si>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</si>
  <si>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</si>
  <si>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</si>
  <si>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</si>
  <si>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</si>
  <si>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</si>
  <si>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</si>
  <si>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</si>
  <si>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</si>
  <si>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</si>
  <si>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</si>
  <si>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</si>
  <si>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</si>
  <si>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</si>
  <si>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</si>
  <si>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</si>
  <si>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</si>
  <si>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</si>
  <si>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</si>
  <si>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</si>
  <si>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</si>
  <si>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</si>
  <si>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</si>
  <si>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</si>
  <si>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</si>
  <si>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</si>
  <si>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</si>
  <si>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</si>
  <si>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</si>
  <si>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</si>
  <si>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</si>
  <si>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</si>
  <si>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</si>
  <si>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</si>
  <si>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</si>
  <si>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</si>
  <si>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</si>
  <si>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</si>
  <si>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</si>
  <si>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</si>
  <si>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</si>
  <si>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</si>
  <si>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</si>
  <si>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</si>
  <si>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</si>
  <si>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</si>
  <si>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</si>
  <si>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</si>
  <si>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</si>
  <si>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</si>
  <si>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</si>
  <si>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</si>
  <si>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</si>
  <si>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</si>
  <si>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</si>
  <si>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</si>
  <si>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</si>
  <si>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</si>
  <si>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</si>
  <si>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</si>
  <si>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</si>
  <si>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</si>
  <si>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</si>
  <si>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</si>
  <si>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</si>
  <si>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</si>
  <si>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</si>
  <si>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</si>
  <si>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</si>
  <si>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</si>
  <si>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</si>
  <si>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</si>
  <si>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</si>
  <si>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</si>
  <si>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</si>
  <si>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</si>
  <si>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</si>
  <si>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</si>
  <si>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</si>
  <si>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</si>
  <si>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</si>
  <si>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</si>
  <si>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</si>
  <si>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</si>
  <si>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</si>
  <si>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</si>
  <si>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</si>
  <si>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</si>
  <si>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</si>
  <si>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</si>
  <si>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</si>
  <si>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</si>
  <si>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</si>
  <si>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</si>
  <si>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</si>
  <si>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</si>
  <si>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</si>
  <si>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</si>
  <si>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</si>
  <si>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</si>
  <si>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</si>
  <si>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</si>
  <si>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</si>
  <si>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</si>
  <si>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</si>
  <si>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</si>
  <si>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</si>
  <si>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</si>
  <si>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</si>
  <si>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</si>
  <si>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</si>
  <si>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</si>
  <si>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</si>
  <si>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</si>
  <si>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</si>
  <si>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</si>
  <si>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</si>
  <si>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</si>
  <si>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</si>
  <si>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</si>
  <si>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</si>
  <si>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</si>
  <si>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</si>
  <si>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</si>
  <si>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</si>
  <si>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</si>
  <si>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</si>
  <si>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</si>
  <si>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</si>
  <si>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</si>
  <si>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</si>
  <si>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</si>
  <si>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</si>
  <si>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</si>
  <si>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</si>
  <si>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</si>
  <si>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</si>
  <si>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</si>
  <si>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</si>
  <si>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</si>
  <si>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</si>
  <si>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</si>
  <si>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</si>
  <si>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</si>
  <si>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</si>
  <si>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</si>
  <si>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</si>
  <si>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</si>
  <si>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</si>
  <si>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</si>
  <si>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</si>
  <si>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</si>
  <si>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</si>
  <si>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</si>
  <si>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</si>
  <si>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</si>
  <si>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</si>
  <si>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</si>
  <si>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</si>
  <si>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</si>
  <si>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</si>
  <si>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</si>
  <si>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</si>
  <si>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</si>
  <si>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</si>
  <si>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</si>
  <si>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</si>
  <si>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</si>
  <si>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</si>
  <si>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</si>
  <si>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</si>
  <si>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</si>
  <si>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</si>
  <si>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</si>
  <si>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</si>
  <si>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</si>
  <si>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</si>
  <si>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</si>
  <si>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</si>
  <si>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</si>
  <si>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</si>
  <si>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</si>
  <si>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</si>
  <si>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</si>
  <si>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</si>
  <si>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</si>
  <si>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</si>
  <si>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</si>
  <si>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</si>
  <si>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</si>
  <si>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</si>
  <si>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</si>
  <si>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</si>
  <si>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</si>
  <si>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</si>
  <si>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</si>
  <si>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</si>
  <si>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</si>
  <si>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</si>
  <si>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</si>
  <si>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</si>
  <si>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</si>
  <si>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</si>
  <si>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</si>
  <si>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</si>
  <si>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</si>
  <si>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</si>
  <si>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</si>
  <si>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</si>
  <si>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</si>
  <si>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</si>
  <si>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</si>
  <si>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</si>
  <si>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</si>
  <si>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</si>
  <si>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</si>
  <si>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</si>
  <si>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</si>
  <si>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</si>
  <si>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</si>
  <si>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</si>
  <si>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</si>
  <si>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</si>
  <si>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</si>
  <si>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</si>
  <si>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</si>
  <si>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</si>
  <si>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</si>
  <si>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</si>
  <si>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</si>
  <si>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</si>
  <si>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</si>
  <si>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</si>
  <si>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</si>
  <si>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</si>
  <si>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</si>
  <si>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</si>
  <si>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</si>
  <si>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</si>
  <si>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</si>
  <si>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</si>
  <si>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</si>
  <si>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</si>
  <si>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</si>
  <si>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</si>
  <si>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</si>
  <si>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</si>
  <si>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</si>
  <si>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</si>
  <si>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</si>
  <si>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</si>
  <si>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</si>
  <si>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</si>
  <si>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</si>
  <si>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</si>
  <si>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</si>
  <si>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</si>
  <si>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</si>
  <si>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</si>
  <si>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</si>
  <si>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</si>
  <si>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</si>
  <si>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</si>
  <si>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</si>
  <si>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</si>
  <si>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</si>
  <si>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</si>
  <si>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</si>
  <si>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</si>
  <si>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</si>
  <si>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</si>
  <si>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</si>
  <si>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</si>
  <si>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</si>
  <si>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</si>
  <si>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</si>
  <si>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</si>
  <si>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</si>
  <si>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</si>
  <si>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</si>
  <si>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</si>
  <si>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</si>
  <si>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</si>
  <si>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</si>
  <si>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</si>
  <si>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</si>
  <si>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</si>
  <si>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</si>
  <si>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</si>
  <si>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</si>
  <si>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</si>
  <si>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</si>
  <si>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</si>
  <si>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</si>
  <si>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</si>
  <si>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</si>
  <si>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</si>
  <si>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</si>
  <si>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</si>
  <si>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</si>
  <si>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</si>
  <si>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</si>
  <si>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</si>
  <si>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</si>
  <si>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</si>
  <si>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</si>
  <si>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</si>
  <si>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</si>
  <si>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</si>
  <si>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</si>
  <si>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</si>
  <si>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</si>
  <si>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</si>
  <si>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</si>
  <si>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</si>
  <si>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</si>
  <si>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</si>
  <si>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</si>
  <si>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</si>
  <si>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</si>
  <si>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</si>
  <si>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</si>
  <si>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</si>
  <si>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</si>
  <si>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</si>
  <si>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</si>
  <si>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</si>
  <si>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</si>
  <si>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</si>
  <si>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</si>
  <si>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</si>
  <si>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</si>
  <si>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</si>
  <si>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</si>
  <si>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</si>
  <si>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</si>
  <si>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</si>
  <si>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</si>
  <si>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</si>
  <si>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</si>
  <si>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</si>
  <si>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</si>
  <si>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</si>
  <si>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</si>
  <si>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</si>
  <si>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</si>
  <si>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</si>
  <si>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</si>
  <si>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</si>
  <si>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</si>
  <si>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</si>
  <si>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</si>
  <si>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</si>
  <si>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</si>
  <si>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</si>
  <si>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</si>
  <si>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</si>
  <si>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</si>
  <si>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</si>
  <si>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</si>
  <si>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</si>
  <si>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</si>
  <si>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</si>
  <si>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</si>
  <si>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</si>
  <si>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</si>
  <si>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</si>
  <si>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</si>
  <si>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</si>
  <si>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</si>
  <si>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</si>
  <si>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</si>
  <si>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</si>
  <si>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</si>
  <si>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</si>
  <si>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</si>
  <si>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</si>
  <si>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</si>
  <si>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</si>
  <si>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</si>
  <si>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</si>
  <si>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</si>
  <si>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</si>
  <si>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</si>
  <si>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</si>
  <si>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</si>
  <si>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</si>
  <si>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</si>
  <si>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</si>
  <si>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</si>
  <si>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</si>
  <si>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</si>
  <si>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</si>
  <si>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</si>
  <si>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</si>
  <si>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</si>
  <si>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</si>
  <si>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</si>
  <si>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</si>
  <si>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</si>
  <si>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</si>
  <si>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</si>
  <si>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</si>
  <si>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</si>
  <si>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</si>
  <si>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</si>
  <si>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</si>
  <si>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</si>
  <si>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</si>
  <si>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</si>
  <si>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</si>
  <si>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</si>
  <si>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</si>
  <si>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</si>
  <si>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</si>
  <si>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</si>
  <si>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</si>
  <si>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</si>
  <si>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</si>
  <si>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</si>
  <si>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</si>
  <si>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</si>
  <si>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</si>
  <si>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</si>
  <si>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</si>
  <si>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</si>
  <si>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</si>
  <si>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</si>
  <si>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</si>
  <si>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</si>
  <si>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</si>
  <si>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</si>
  <si>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</si>
  <si>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</si>
  <si>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</si>
  <si>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</si>
  <si>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</si>
  <si>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</si>
  <si>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</si>
  <si>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</si>
  <si>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</si>
  <si>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</si>
  <si>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</si>
  <si>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</si>
  <si>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</si>
  <si>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</si>
  <si>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</si>
  <si>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</si>
  <si>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</si>
  <si>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</si>
  <si>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</si>
  <si>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</si>
  <si>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</si>
  <si>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</si>
  <si>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</si>
  <si>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</si>
  <si>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</si>
  <si>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</si>
  <si>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</si>
  <si>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</si>
  <si>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</si>
  <si>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</si>
  <si>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</si>
  <si>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</si>
  <si>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</si>
  <si>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</si>
  <si>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</si>
  <si>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</si>
  <si>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</si>
  <si>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</si>
  <si>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</si>
  <si>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</si>
  <si>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</si>
  <si>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</si>
  <si>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</si>
  <si>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</si>
  <si>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</si>
  <si>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</si>
  <si>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</si>
  <si>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</si>
  <si>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</si>
  <si>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</si>
  <si>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</si>
  <si>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</si>
  <si>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</si>
  <si>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</si>
  <si>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</si>
  <si>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</si>
  <si>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</si>
  <si>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</si>
  <si>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</si>
  <si>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</si>
  <si>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</si>
  <si>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</si>
  <si>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</si>
  <si>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</si>
  <si>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</si>
  <si>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</si>
  <si>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</si>
  <si>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</si>
  <si>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</si>
  <si>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</si>
  <si>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</si>
  <si>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</si>
  <si>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</si>
  <si>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</si>
  <si>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</si>
  <si>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</si>
  <si>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</si>
  <si>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</si>
  <si>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</si>
  <si>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</si>
  <si>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</si>
  <si>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</si>
  <si>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</si>
  <si>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</si>
  <si>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</si>
  <si>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</si>
  <si>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</si>
  <si>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</si>
  <si>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</si>
  <si>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</si>
  <si>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</si>
  <si>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</si>
  <si>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</si>
  <si>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</si>
  <si>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</si>
  <si>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</si>
  <si>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</si>
  <si>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</si>
  <si>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</si>
  <si>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</si>
  <si>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</si>
  <si>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</si>
  <si>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</si>
  <si>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</si>
  <si>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</si>
  <si>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</si>
  <si>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</si>
  <si>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</si>
  <si>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</si>
  <si>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</si>
  <si>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</si>
  <si>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</si>
  <si>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</si>
  <si>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</si>
  <si>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</si>
  <si>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</si>
  <si>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</si>
  <si>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</si>
  <si>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</si>
  <si>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</si>
  <si>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</si>
  <si>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</si>
  <si>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</si>
  <si>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</si>
  <si>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</si>
  <si>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</si>
  <si>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</si>
  <si>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</si>
  <si>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</si>
  <si>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</si>
  <si>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</si>
  <si>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</si>
  <si>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</si>
  <si>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</si>
  <si>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</si>
  <si>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</si>
  <si>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</si>
  <si>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</si>
  <si>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</si>
  <si>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</si>
  <si>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</si>
  <si>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</si>
  <si>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</si>
  <si>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</si>
  <si>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</si>
  <si>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</si>
  <si>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</si>
  <si>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</si>
  <si>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</si>
  <si>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</si>
  <si>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</si>
  <si>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</si>
  <si>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</si>
  <si>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</si>
  <si>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</si>
  <si>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</si>
  <si>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</si>
  <si>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</si>
  <si>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</si>
  <si>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</si>
  <si>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</si>
  <si>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</si>
  <si>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</si>
  <si>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</si>
  <si>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</si>
  <si>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</si>
  <si>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</si>
  <si>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</si>
  <si>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</si>
  <si>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</si>
  <si>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</si>
  <si>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</si>
  <si>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</si>
  <si>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</si>
  <si>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</si>
  <si>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</si>
  <si>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</si>
  <si>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</si>
  <si>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</si>
  <si>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</si>
  <si>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</si>
  <si>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</si>
  <si>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</si>
  <si>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</si>
  <si>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</si>
  <si>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</si>
  <si>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</si>
  <si>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</si>
  <si>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</si>
  <si>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</si>
  <si>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</si>
  <si>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</si>
  <si>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</si>
  <si>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</si>
  <si>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</si>
  <si>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</si>
  <si>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</si>
  <si>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</si>
  <si>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</si>
  <si>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</si>
  <si>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</si>
  <si>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</si>
  <si>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</si>
  <si>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</si>
  <si>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</si>
  <si>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</si>
  <si>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</si>
  <si>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</si>
  <si>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</si>
  <si>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</si>
  <si>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</si>
  <si>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</si>
  <si>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</si>
  <si>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</si>
  <si>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</si>
  <si>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</si>
  <si>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</si>
  <si>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</si>
  <si>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</si>
  <si>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</si>
  <si>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</si>
  <si>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</si>
  <si>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</si>
  <si>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</si>
  <si>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</si>
  <si>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</si>
  <si>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</si>
  <si>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</si>
  <si>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</si>
  <si>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</si>
  <si>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</si>
  <si>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</si>
  <si>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</si>
  <si>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</si>
  <si>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</si>
  <si>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</si>
  <si>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</si>
  <si>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</si>
  <si>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</si>
  <si>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</si>
  <si>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</si>
  <si>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</si>
  <si>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</si>
  <si>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</si>
  <si>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</si>
  <si>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</si>
  <si>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</si>
  <si>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</si>
  <si>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</si>
  <si>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</si>
  <si>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</si>
  <si>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</si>
  <si>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</si>
  <si>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</si>
  <si>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</si>
  <si>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</si>
  <si>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</si>
  <si>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</si>
  <si>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</si>
  <si>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</si>
  <si>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</si>
  <si>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</si>
  <si>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</si>
  <si>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</si>
  <si>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</si>
  <si>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</si>
  <si>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</si>
  <si>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</si>
  <si>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</si>
  <si>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</si>
  <si>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</si>
  <si>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</si>
  <si>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</si>
  <si>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</si>
  <si>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</si>
  <si>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</si>
  <si>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</si>
  <si>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</si>
  <si>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</si>
  <si>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</si>
  <si>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</si>
  <si>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</si>
  <si>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</si>
  <si>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</si>
  <si>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</si>
  <si>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</si>
  <si>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</si>
  <si>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</si>
  <si>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</si>
  <si>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</si>
  <si>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</si>
  <si>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</si>
  <si>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</si>
  <si>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</si>
  <si>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</si>
  <si>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</si>
  <si>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</si>
  <si>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</si>
  <si>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</si>
  <si>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</si>
  <si>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</si>
  <si>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</si>
  <si>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</si>
  <si>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</si>
  <si>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</si>
  <si>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</si>
  <si>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</si>
  <si>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</si>
  <si>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</si>
  <si>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</si>
  <si>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</si>
  <si>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</si>
  <si>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</si>
  <si>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</si>
  <si>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</si>
  <si>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</si>
  <si>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</si>
  <si>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</si>
  <si>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</si>
  <si>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</si>
  <si>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</si>
  <si>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</si>
  <si>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</si>
  <si>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</si>
  <si>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</si>
  <si>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</si>
  <si>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</si>
  <si>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</si>
  <si>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</si>
  <si>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</si>
  <si>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</si>
  <si>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</si>
  <si>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</si>
  <si>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</si>
  <si>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</si>
  <si>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</si>
  <si>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</si>
  <si>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</si>
  <si>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</si>
  <si>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</si>
  <si>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</si>
  <si>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</si>
  <si>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</si>
  <si>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</si>
  <si>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</si>
  <si>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</si>
  <si>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</si>
  <si>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</si>
  <si>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</si>
  <si>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</si>
  <si>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</si>
  <si>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</si>
  <si>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</si>
  <si>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</si>
  <si>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</si>
  <si>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</si>
  <si>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</si>
  <si>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</si>
  <si>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</si>
  <si>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</si>
  <si>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</si>
  <si>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</si>
  <si>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</si>
  <si>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</si>
  <si>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</si>
  <si>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</si>
  <si>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</si>
  <si>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</si>
  <si>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</si>
  <si>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</si>
  <si>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</si>
  <si>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</si>
  <si>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</si>
  <si>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</si>
  <si>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</si>
  <si>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</si>
  <si>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</si>
  <si>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</si>
  <si>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</si>
  <si>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</si>
  <si>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</si>
  <si>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</si>
  <si>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</si>
  <si>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</si>
  <si>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</si>
  <si>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</si>
  <si>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</si>
  <si>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</si>
  <si>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</si>
  <si>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</si>
  <si>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</si>
  <si>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</si>
  <si>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</si>
  <si>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</si>
  <si>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</si>
  <si>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</si>
  <si>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</si>
  <si>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</si>
  <si>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</si>
  <si>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</si>
  <si>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</si>
  <si>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</si>
  <si>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</si>
  <si>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</si>
  <si>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</si>
  <si>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</si>
  <si>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</si>
  <si>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</si>
  <si>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</si>
  <si>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</si>
  <si>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</si>
  <si>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</si>
  <si>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</si>
  <si>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</si>
  <si>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</si>
  <si>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</si>
  <si>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</si>
  <si>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</si>
  <si>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</si>
  <si>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</si>
  <si>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</si>
  <si>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</si>
  <si>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</si>
  <si>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</si>
  <si>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</si>
  <si>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</si>
  <si>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</si>
  <si>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</si>
  <si>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</si>
  <si>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</si>
  <si>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</si>
  <si>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</si>
  <si>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</si>
  <si>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</si>
  <si>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</si>
  <si>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</si>
  <si>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</si>
  <si>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</si>
  <si>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</si>
  <si>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</si>
  <si>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</si>
  <si>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</si>
  <si>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</si>
  <si>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</si>
  <si>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</si>
  <si>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</si>
  <si>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</si>
  <si>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</si>
  <si>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</si>
  <si>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</si>
  <si>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</si>
  <si>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</si>
  <si>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</si>
  <si>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</si>
  <si>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</si>
  <si>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</si>
  <si>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</si>
  <si>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</si>
  <si>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</si>
  <si>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</si>
  <si>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</si>
  <si>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</si>
  <si>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</si>
  <si>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</si>
  <si>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</si>
  <si>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</si>
  <si>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</si>
  <si>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</si>
  <si>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</si>
  <si>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</si>
  <si>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</si>
  <si>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</si>
  <si>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</si>
  <si>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</si>
  <si>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</si>
  <si>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</si>
  <si>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</si>
  <si>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</si>
  <si>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</si>
  <si>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</si>
  <si>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</si>
  <si>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</si>
  <si>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</si>
  <si>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</si>
  <si>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</si>
  <si>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</si>
  <si>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</si>
  <si>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</si>
  <si>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</si>
  <si>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</si>
  <si>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</si>
  <si>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</si>
  <si>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</si>
  <si>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</si>
  <si>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</si>
  <si>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</si>
  <si>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</si>
  <si>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</si>
  <si>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</si>
  <si>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</si>
  <si>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</si>
  <si>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</si>
  <si>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</si>
  <si>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</si>
  <si>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</si>
  <si>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</si>
  <si>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</si>
  <si>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</si>
  <si>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</si>
  <si>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</si>
  <si>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</si>
  <si>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</si>
  <si>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</si>
  <si>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</si>
  <si>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</si>
  <si>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</si>
  <si>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</si>
  <si>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</si>
  <si>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</si>
  <si>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</si>
  <si>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</si>
  <si>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</si>
  <si>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</si>
  <si>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</si>
  <si>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</si>
  <si>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</si>
  <si>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</si>
  <si>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</si>
  <si>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</si>
  <si>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</si>
  <si>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</si>
  <si>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</si>
  <si>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</si>
  <si>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</si>
  <si>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</si>
  <si>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</si>
  <si>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</si>
  <si>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</si>
  <si>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</si>
  <si>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</si>
  <si>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</si>
  <si>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</si>
  <si>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</si>
  <si>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</si>
  <si>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</si>
  <si>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</si>
  <si>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</si>
  <si>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</si>
  <si>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</si>
  <si>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</si>
  <si>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</si>
  <si>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</si>
  <si>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</si>
  <si>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</si>
  <si>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</si>
  <si>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</si>
  <si>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</si>
  <si>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</si>
  <si>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</si>
  <si>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</si>
  <si>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</si>
  <si>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</si>
  <si>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</si>
  <si>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</si>
  <si>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</si>
  <si>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</si>
  <si>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</si>
  <si>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</si>
  <si>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</si>
  <si>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</si>
  <si>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</si>
  <si>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</si>
  <si>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</si>
  <si>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</si>
  <si>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</si>
  <si>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</si>
  <si>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</si>
  <si>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</si>
  <si>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</si>
  <si>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</si>
  <si>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</si>
  <si>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</si>
  <si>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</si>
  <si>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</si>
  <si>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</si>
  <si>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</si>
  <si>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</si>
  <si>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</si>
  <si>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</si>
  <si>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</si>
  <si>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</si>
  <si>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</si>
  <si>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</si>
  <si>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</si>
  <si>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</si>
  <si>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</si>
  <si>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</si>
  <si>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</si>
  <si>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</si>
  <si>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</si>
  <si>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</si>
  <si>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</si>
  <si>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</si>
  <si>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</si>
  <si>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</si>
  <si>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</si>
  <si>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</si>
  <si>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</si>
  <si>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</si>
  <si>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</si>
  <si>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</si>
  <si>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</si>
  <si>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</si>
  <si>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</si>
  <si>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</si>
  <si>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</si>
  <si>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</si>
  <si>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</si>
  <si>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</si>
  <si>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</si>
  <si>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</si>
  <si>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</si>
  <si>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</si>
  <si>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</si>
  <si>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</si>
  <si>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</si>
  <si>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</si>
  <si>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</si>
  <si>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</si>
  <si>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</si>
  <si>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</si>
  <si>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</si>
  <si>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</si>
  <si>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</si>
  <si>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</si>
  <si>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</si>
  <si>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</si>
  <si>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</si>
  <si>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</si>
  <si>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</si>
  <si>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</si>
  <si>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</si>
  <si>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</si>
  <si>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</si>
  <si>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</si>
  <si>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</si>
  <si>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</si>
  <si>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</si>
  <si>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</si>
  <si>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</si>
  <si>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</si>
  <si>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</si>
  <si>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</si>
  <si>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</si>
  <si>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</si>
  <si>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</si>
  <si>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</si>
  <si>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</si>
  <si>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</si>
  <si>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</si>
  <si>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</si>
  <si>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</si>
  <si>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</si>
  <si>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</si>
  <si>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</si>
  <si>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</si>
  <si>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</si>
  <si>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</si>
  <si>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</si>
  <si>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</si>
  <si>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</si>
  <si>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</si>
  <si>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</si>
  <si>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</si>
  <si>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</si>
  <si>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</si>
  <si>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</si>
  <si>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</si>
  <si>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</si>
  <si>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</si>
  <si>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</si>
  <si>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</si>
  <si>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</si>
  <si>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</si>
  <si>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</si>
  <si>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</si>
  <si>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</si>
  <si>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</si>
  <si>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</si>
  <si>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</si>
  <si>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</si>
  <si>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</si>
  <si>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</si>
  <si>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</si>
  <si>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</si>
  <si>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</si>
  <si>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</si>
  <si>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</si>
  <si>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</si>
  <si>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</si>
  <si>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</si>
  <si>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</si>
  <si>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</si>
  <si>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</si>
  <si>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</si>
  <si>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</si>
  <si>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</si>
  <si>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</si>
  <si>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</si>
  <si>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</si>
  <si>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</si>
  <si>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</si>
  <si>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</si>
  <si>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</si>
  <si>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</si>
  <si>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</si>
  <si>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</si>
  <si>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</si>
  <si>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</si>
  <si>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</si>
  <si>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</si>
  <si>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</si>
  <si>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</si>
  <si>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</si>
  <si>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</si>
  <si>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</si>
  <si>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</si>
  <si>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</si>
  <si>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</si>
  <si>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</si>
  <si>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</si>
  <si>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</si>
  <si>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</si>
  <si>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</si>
  <si>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</si>
  <si>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</si>
  <si>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</si>
  <si>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</si>
  <si>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</si>
  <si>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</si>
  <si>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</si>
  <si>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</si>
  <si>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</si>
  <si>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</si>
  <si>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</si>
  <si>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</si>
  <si>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</si>
  <si>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</si>
  <si>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</si>
  <si>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</si>
  <si>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</si>
  <si>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</si>
  <si>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</si>
  <si>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</si>
  <si>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</si>
  <si>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</si>
  <si>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</si>
  <si>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</si>
  <si>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</si>
  <si>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</si>
  <si>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</si>
  <si>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</si>
  <si>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</si>
  <si>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</si>
  <si>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</si>
  <si>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</si>
  <si>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</si>
  <si>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</si>
  <si>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</si>
  <si>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</si>
  <si>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</si>
  <si>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</si>
  <si>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</si>
  <si>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</si>
  <si>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</si>
  <si>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</si>
  <si>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</si>
  <si>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</si>
  <si>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</si>
  <si>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</si>
  <si>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</si>
  <si>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</si>
  <si>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</si>
  <si>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</si>
  <si>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</si>
  <si>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</si>
  <si>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</si>
  <si>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</si>
  <si>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</si>
  <si>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</si>
  <si>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</si>
  <si>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</si>
  <si>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</si>
  <si>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</si>
  <si>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</si>
  <si>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</si>
  <si>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</si>
  <si>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</si>
  <si>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</si>
  <si>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</si>
  <si>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</si>
  <si>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</si>
  <si>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</si>
  <si>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</si>
  <si>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</si>
  <si>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</si>
  <si>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</si>
  <si>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</si>
  <si>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</si>
  <si>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</si>
  <si>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</si>
  <si>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</si>
  <si>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</si>
  <si>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</si>
  <si>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</si>
  <si>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</si>
  <si>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</si>
  <si>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</si>
  <si>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</si>
  <si>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</si>
  <si>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</si>
  <si>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</si>
  <si>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</si>
  <si>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</si>
  <si>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</si>
  <si>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</si>
  <si>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</si>
  <si>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</si>
  <si>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</si>
  <si>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</si>
  <si>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</si>
  <si>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</si>
  <si>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</si>
  <si>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</si>
  <si>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</si>
  <si>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</si>
  <si>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</si>
  <si>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</si>
  <si>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</si>
  <si>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</si>
  <si>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</si>
  <si>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</si>
  <si>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</si>
  <si>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</si>
  <si>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</si>
  <si>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</si>
  <si>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</si>
  <si>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</si>
  <si>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</si>
  <si>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</si>
  <si>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</si>
  <si>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</si>
  <si>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</si>
  <si>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</si>
  <si>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</si>
  <si>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</si>
  <si>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</si>
  <si>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</si>
  <si>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</si>
  <si>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</si>
  <si>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</si>
  <si>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</si>
  <si>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</si>
  <si>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</si>
  <si>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</si>
  <si>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</si>
  <si>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</si>
  <si>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</si>
  <si>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</si>
  <si>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</si>
  <si>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</si>
  <si>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</si>
  <si>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</si>
  <si>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</si>
  <si>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</si>
  <si>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</si>
  <si>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</si>
  <si>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</si>
  <si>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</si>
  <si>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</si>
  <si>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</si>
  <si>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</si>
  <si>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</si>
  <si>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</si>
  <si>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</si>
  <si>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</si>
  <si>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</si>
  <si>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</si>
  <si>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</si>
  <si>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</si>
  <si>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</si>
  <si>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</si>
  <si>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</si>
  <si>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</si>
  <si>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</si>
  <si>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</si>
  <si>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</si>
  <si>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</si>
  <si>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</si>
  <si>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</si>
  <si>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</si>
  <si>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</si>
  <si>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</si>
  <si>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</si>
  <si>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</si>
  <si>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</si>
  <si>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</si>
  <si>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</si>
  <si>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</si>
  <si>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</si>
  <si>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</si>
  <si>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</si>
  <si>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</si>
  <si>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</si>
  <si>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</si>
  <si>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</si>
  <si>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</si>
  <si>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</si>
  <si>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</si>
  <si>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</si>
  <si>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</si>
  <si>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</si>
  <si>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</si>
  <si>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</si>
  <si>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</si>
  <si>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</si>
  <si>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</si>
  <si>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</si>
  <si>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</si>
  <si>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</si>
  <si>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</si>
  <si>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</si>
  <si>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</si>
  <si>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</si>
  <si>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</si>
  <si>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</si>
  <si>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</si>
  <si>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</si>
  <si>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</si>
  <si>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</si>
  <si>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</si>
  <si>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</si>
  <si>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</si>
  <si>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</si>
  <si>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</si>
  <si>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</si>
  <si>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</si>
  <si>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</si>
  <si>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</si>
  <si>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</si>
  <si>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</si>
  <si>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</si>
  <si>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</si>
  <si>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</si>
  <si>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</si>
  <si>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</si>
  <si>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</si>
  <si>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</si>
  <si>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</si>
  <si>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</si>
  <si>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</si>
  <si>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</si>
  <si>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</si>
  <si>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</si>
  <si>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</si>
  <si>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</si>
  <si>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</si>
  <si>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</si>
  <si>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</si>
  <si>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</si>
  <si>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</si>
  <si>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</si>
  <si>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</si>
  <si>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</si>
  <si>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</si>
  <si>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</si>
  <si>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</si>
  <si>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</si>
  <si>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</si>
  <si>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</si>
  <si>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</si>
  <si>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</si>
  <si>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</si>
  <si>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</si>
  <si>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</si>
  <si>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</si>
  <si>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</si>
  <si>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</si>
  <si>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</si>
  <si>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</si>
  <si>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</si>
  <si>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</si>
  <si>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</si>
  <si>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</si>
  <si>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</si>
  <si>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</si>
  <si>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</si>
  <si>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</si>
  <si>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</si>
  <si>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</si>
  <si>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</si>
  <si>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</si>
  <si>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</si>
  <si>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</si>
  <si>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</si>
  <si>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</si>
  <si>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</si>
  <si>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</si>
  <si>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</si>
  <si>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</si>
  <si>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</si>
  <si>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</si>
  <si>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</si>
  <si>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</si>
  <si>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</si>
  <si>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</si>
  <si>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</si>
  <si>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</si>
  <si>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</si>
  <si>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</si>
  <si>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</si>
  <si>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</si>
  <si>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</si>
  <si>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</si>
  <si>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</si>
  <si>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</si>
  <si>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</si>
  <si>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</si>
  <si>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</si>
  <si>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</si>
  <si>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</si>
  <si>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</si>
  <si>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</si>
  <si>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</si>
  <si>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</si>
  <si>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</si>
  <si>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</si>
  <si>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</si>
  <si>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</si>
  <si>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</si>
  <si>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</si>
  <si>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</si>
  <si>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</si>
  <si>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</si>
  <si>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</si>
  <si>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</si>
  <si>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</si>
  <si>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</si>
  <si>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</si>
  <si>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</si>
  <si>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</si>
  <si>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</si>
  <si>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</si>
  <si>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</si>
  <si>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</si>
  <si>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</si>
  <si>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</si>
  <si>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</si>
  <si>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</si>
  <si>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</si>
  <si>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</si>
  <si>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</si>
  <si>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</si>
  <si>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</si>
  <si>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</si>
  <si>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</si>
  <si>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</si>
  <si>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</si>
  <si>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</si>
  <si>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</si>
  <si>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</si>
  <si>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</si>
  <si>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</si>
  <si>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</si>
  <si>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</si>
  <si>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</si>
  <si>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</si>
  <si>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</si>
  <si>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</si>
  <si>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</si>
  <si>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</si>
  <si>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</si>
  <si>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</si>
  <si>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</si>
  <si>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</si>
  <si>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</si>
  <si>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</si>
  <si>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</si>
  <si>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</si>
  <si>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</si>
  <si>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</si>
  <si>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</si>
  <si>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</si>
  <si>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</si>
  <si>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</si>
  <si>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</si>
  <si>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</si>
  <si>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</si>
  <si>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</si>
  <si>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</si>
  <si>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</si>
  <si>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</si>
  <si>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</si>
  <si>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</si>
  <si>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</si>
  <si>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</si>
  <si>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</si>
  <si>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</si>
  <si>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</si>
  <si>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</si>
  <si>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</si>
  <si>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</si>
  <si>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</si>
  <si>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</si>
  <si>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</si>
  <si>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</si>
  <si>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</si>
  <si>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</si>
  <si>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</si>
  <si>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</si>
  <si>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</si>
  <si>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</si>
  <si>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</si>
  <si>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</si>
  <si>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</si>
  <si>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</si>
  <si>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</si>
  <si>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</si>
  <si>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</si>
  <si>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</si>
  <si>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</si>
  <si>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</si>
  <si>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</si>
  <si>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</si>
  <si>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</si>
  <si>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</si>
  <si>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</si>
  <si>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</si>
  <si>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</si>
  <si>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</si>
  <si>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</si>
  <si>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</si>
  <si>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</si>
  <si>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</si>
  <si>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</si>
  <si>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</si>
  <si>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</si>
  <si>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</si>
  <si>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</si>
  <si>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</si>
  <si>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</si>
  <si>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</si>
  <si>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</si>
  <si>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</si>
  <si>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</si>
  <si>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</si>
  <si>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</si>
  <si>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</si>
  <si>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</si>
  <si>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</si>
  <si>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</si>
  <si>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</si>
  <si>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</si>
  <si>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</si>
  <si>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</si>
  <si>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</si>
  <si>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</si>
  <si>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</si>
  <si>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</si>
  <si>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</si>
  <si>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</si>
  <si>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</si>
  <si>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</si>
  <si>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</si>
  <si>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</si>
  <si>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</si>
  <si>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</si>
  <si>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</si>
  <si>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</si>
  <si>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</si>
  <si>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</si>
  <si>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</si>
  <si>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</si>
  <si>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</si>
  <si>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</si>
  <si>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</si>
  <si>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</si>
  <si>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</si>
  <si>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</si>
  <si>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</si>
  <si>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</si>
  <si>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</si>
  <si>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</si>
  <si>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</si>
  <si>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</si>
  <si>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</si>
  <si>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</si>
  <si>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</si>
  <si>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</si>
  <si>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</si>
  <si>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</si>
  <si>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</si>
  <si>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</si>
  <si>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</si>
  <si>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</si>
  <si>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</si>
  <si>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</si>
  <si>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</si>
  <si>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</si>
  <si>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</si>
  <si>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</si>
  <si>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</si>
  <si>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</si>
  <si>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</si>
  <si>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</si>
  <si>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</si>
  <si>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</si>
  <si>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</si>
  <si>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</si>
  <si>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</si>
  <si>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</si>
  <si>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</si>
  <si>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</si>
  <si>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</si>
  <si>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</si>
  <si>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</si>
  <si>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</si>
  <si>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</si>
  <si>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</si>
  <si>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</si>
  <si>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</si>
  <si>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</si>
  <si>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</si>
  <si>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</si>
  <si>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</si>
  <si>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</si>
  <si>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</si>
  <si>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</si>
  <si>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</si>
  <si>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</si>
  <si>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</si>
  <si>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</si>
  <si>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</si>
  <si>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</si>
  <si>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</si>
  <si>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</si>
  <si>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</si>
  <si>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</si>
  <si>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</si>
  <si>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</si>
  <si>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</si>
  <si>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</si>
  <si>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</si>
  <si>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</si>
  <si>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</si>
  <si>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</si>
  <si>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</si>
  <si>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</si>
  <si>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</si>
  <si>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</si>
  <si>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</si>
  <si>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</si>
  <si>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</si>
  <si>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</si>
  <si>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</si>
  <si>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</si>
  <si>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</si>
  <si>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</si>
  <si>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</si>
  <si>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</si>
  <si>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</si>
  <si>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</si>
  <si>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</si>
  <si>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</si>
  <si>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</si>
  <si>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</si>
  <si>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</si>
  <si>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</si>
  <si>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</si>
  <si>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</si>
  <si>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</si>
  <si>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</si>
  <si>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</si>
  <si>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</si>
  <si>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</si>
  <si>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</si>
  <si>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</si>
  <si>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</si>
  <si>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</si>
  <si>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</si>
  <si>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</si>
  <si>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</si>
  <si>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</si>
  <si>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</si>
  <si>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</si>
  <si>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</si>
  <si>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</si>
  <si>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</si>
  <si>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</si>
  <si>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</si>
  <si>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</si>
  <si>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</si>
  <si>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</si>
  <si>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</si>
  <si>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</si>
  <si>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</si>
  <si>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</si>
  <si>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</si>
  <si>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</si>
  <si>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</si>
  <si>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</si>
  <si>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</si>
  <si>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</si>
  <si>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</si>
  <si>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</si>
  <si>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</si>
  <si>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</si>
  <si>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</si>
  <si>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</si>
  <si>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</si>
  <si>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</si>
  <si>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</si>
  <si>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</si>
  <si>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</si>
  <si>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</si>
  <si>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</si>
  <si>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</si>
  <si>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</si>
  <si>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</si>
  <si>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</si>
  <si>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</si>
  <si>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</si>
  <si>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</si>
  <si>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</si>
  <si>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</si>
  <si>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</si>
  <si>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</si>
  <si>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</si>
  <si>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</si>
  <si>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</si>
  <si>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</si>
  <si>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</si>
  <si>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</si>
  <si>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</si>
  <si>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</si>
  <si>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</si>
  <si>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</si>
  <si>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</si>
  <si>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</si>
  <si>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</si>
  <si>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</si>
  <si>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</si>
  <si>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</si>
  <si>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</si>
  <si>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</si>
  <si>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</si>
  <si>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</si>
  <si>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</si>
  <si>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</si>
  <si>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</si>
  <si>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</si>
  <si>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</si>
  <si>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</si>
  <si>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</si>
  <si>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</si>
  <si>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</si>
  <si>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</si>
  <si>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</si>
  <si>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</si>
  <si>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</si>
  <si>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</si>
  <si>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</si>
  <si>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</si>
  <si>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</si>
  <si>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</si>
  <si>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</si>
  <si>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</si>
  <si>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</si>
  <si>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</si>
  <si>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</si>
  <si>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</si>
  <si>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</si>
  <si>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</si>
  <si>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</si>
  <si>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</si>
  <si>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</si>
  <si>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</si>
  <si>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</si>
  <si>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</si>
  <si>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</si>
  <si>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</si>
  <si>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</si>
  <si>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</si>
  <si>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</si>
  <si>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</si>
  <si>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</si>
  <si>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</si>
  <si>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</si>
  <si>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</si>
  <si>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</si>
  <si>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</si>
  <si>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</si>
  <si>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</si>
  <si>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</si>
  <si>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</si>
  <si>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</si>
  <si>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</si>
  <si>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</si>
  <si>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</si>
  <si>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</si>
  <si>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</si>
  <si>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</si>
  <si>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</si>
  <si>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</si>
  <si>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</si>
  <si>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</si>
  <si>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</si>
  <si>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</si>
  <si>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</si>
  <si>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</si>
  <si>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</si>
  <si>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</si>
  <si>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</si>
  <si>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</si>
  <si>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</si>
  <si>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</si>
  <si>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</si>
  <si>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</si>
  <si>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</si>
  <si>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</si>
  <si>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</si>
  <si>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</si>
  <si>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</si>
  <si>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</si>
  <si>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</si>
  <si>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</si>
  <si>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</si>
  <si>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</si>
  <si>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</si>
  <si>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</si>
  <si>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</si>
  <si>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</si>
  <si>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</si>
  <si>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</si>
  <si>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</si>
  <si>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</si>
  <si>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</si>
  <si>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</si>
  <si>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</si>
  <si>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</si>
  <si>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</si>
  <si>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</si>
  <si>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</si>
  <si>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</si>
  <si>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</si>
  <si>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</si>
  <si>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</si>
  <si>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</si>
  <si>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</si>
  <si>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</si>
  <si>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</si>
  <si>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</si>
  <si>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</si>
  <si>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</si>
  <si>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</si>
  <si>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</si>
  <si>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</si>
  <si>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</si>
  <si>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</si>
  <si>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</si>
  <si>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</si>
  <si>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</si>
  <si>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</si>
  <si>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</si>
  <si>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</si>
  <si>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</si>
  <si>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</si>
  <si>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</si>
  <si>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</si>
  <si>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</si>
  <si>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</si>
  <si>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</si>
  <si>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</si>
  <si>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</si>
  <si>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</si>
  <si>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</si>
  <si>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</si>
  <si>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</si>
  <si>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</si>
  <si>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</si>
  <si>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</si>
  <si>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</si>
  <si>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</si>
  <si>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</si>
  <si>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</si>
  <si>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</si>
  <si>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</si>
  <si>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</si>
  <si>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</si>
  <si>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</si>
  <si>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</si>
  <si>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</si>
  <si>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</si>
  <si>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</si>
  <si>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</si>
  <si>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</si>
  <si>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</si>
  <si>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</si>
  <si>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</si>
  <si>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</si>
  <si>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</si>
  <si>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</si>
  <si>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</si>
  <si>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</si>
  <si>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</si>
  <si>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</si>
  <si>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</si>
  <si>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</si>
  <si>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</si>
  <si>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</si>
  <si>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</si>
  <si>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</si>
  <si>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</si>
  <si>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</si>
  <si>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</si>
  <si>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</si>
  <si>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</si>
  <si>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</si>
  <si>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</si>
  <si>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</si>
  <si>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</si>
  <si>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</si>
  <si>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</si>
  <si>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</si>
  <si>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</si>
  <si>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</si>
  <si>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</si>
  <si>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</si>
  <si>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</si>
  <si>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</si>
  <si>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</si>
  <si>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</si>
  <si>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</si>
  <si>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</si>
  <si>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</si>
  <si>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</si>
  <si>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</si>
  <si>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</si>
  <si>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</si>
  <si>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</si>
  <si>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</si>
  <si>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</si>
  <si>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</si>
  <si>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</si>
  <si>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</si>
  <si>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</si>
  <si>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</si>
  <si>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</si>
  <si>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</si>
  <si>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</si>
  <si>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</si>
  <si>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</si>
  <si>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</si>
  <si>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</si>
  <si>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</si>
  <si>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</si>
  <si>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</si>
  <si>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</si>
  <si>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</si>
  <si>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</si>
  <si>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</si>
  <si>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</si>
  <si>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</si>
  <si>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</si>
  <si>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</si>
  <si>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</si>
  <si>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</si>
  <si>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</si>
  <si>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</si>
  <si>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</si>
  <si>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</si>
  <si>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</si>
  <si>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</si>
  <si>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</si>
  <si>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</si>
  <si>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</si>
  <si>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</si>
  <si>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</si>
  <si>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</si>
  <si>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</si>
  <si>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</si>
  <si>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</si>
  <si>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</si>
  <si>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</si>
  <si>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</si>
  <si>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</si>
  <si>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</si>
  <si>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</si>
  <si>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</si>
  <si>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</si>
  <si>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</si>
  <si>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</si>
  <si>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</si>
  <si>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</si>
  <si>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</si>
  <si>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</si>
  <si>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</si>
  <si>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</si>
  <si>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</si>
  <si>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</si>
  <si>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</si>
  <si>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</si>
  <si>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</si>
  <si>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</si>
  <si>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</si>
  <si>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</si>
  <si>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</si>
  <si>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</si>
  <si>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</si>
  <si>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</si>
  <si>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</si>
  <si>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</si>
  <si>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</si>
  <si>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</si>
  <si>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</si>
  <si>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</si>
  <si>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</si>
  <si>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</si>
  <si>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</si>
  <si>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</si>
  <si>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</si>
  <si>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</si>
  <si>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</si>
  <si>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</si>
  <si>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</si>
  <si>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</si>
  <si>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</si>
  <si>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</si>
  <si>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</si>
  <si>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</si>
  <si>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</si>
  <si>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</si>
  <si>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</si>
  <si>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</si>
  <si>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</si>
  <si>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</si>
  <si>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</si>
  <si>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</si>
  <si>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</si>
  <si>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</si>
  <si>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</si>
  <si>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</si>
  <si>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</si>
  <si>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</si>
  <si>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</si>
  <si>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</si>
  <si>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</si>
  <si>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</si>
  <si>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</si>
  <si>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</si>
  <si>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</si>
  <si>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</si>
  <si>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</si>
  <si>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</si>
  <si>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</si>
  <si>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</si>
  <si>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</si>
  <si>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</si>
  <si>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</si>
  <si>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</si>
  <si>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</si>
  <si>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</si>
  <si>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</si>
  <si>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</si>
  <si>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</si>
  <si>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</si>
  <si>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</si>
  <si>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</si>
  <si>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</si>
  <si>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</si>
  <si>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</si>
  <si>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</si>
  <si>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</si>
  <si>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</si>
  <si>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</si>
  <si>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</si>
  <si>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</si>
  <si>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</si>
  <si>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</si>
  <si>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</si>
  <si>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</si>
  <si>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</si>
  <si>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</si>
  <si>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</si>
  <si>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</si>
  <si>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</si>
  <si>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</si>
  <si>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</si>
  <si>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</si>
  <si>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</si>
  <si>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</si>
  <si>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</si>
  <si>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</si>
  <si>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</si>
  <si>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</si>
  <si>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</si>
  <si>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</si>
  <si>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</si>
  <si>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</si>
  <si>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</si>
  <si>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</si>
  <si>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</si>
  <si>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</si>
  <si>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</si>
  <si>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</si>
  <si>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</si>
  <si>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</si>
  <si>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</si>
  <si>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</si>
  <si>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</si>
  <si>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</si>
  <si>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</si>
  <si>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</si>
  <si>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</si>
  <si>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</si>
  <si>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</si>
  <si>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</si>
  <si>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</si>
  <si>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</si>
  <si>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</si>
  <si>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</si>
  <si>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</si>
  <si>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</si>
  <si>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</si>
  <si>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</si>
  <si>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</si>
  <si>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</si>
  <si>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</si>
  <si>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</si>
  <si>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</si>
  <si>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</si>
  <si>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</si>
  <si>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</si>
  <si>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</si>
  <si>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</si>
  <si>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</si>
  <si>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</si>
  <si>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</si>
  <si>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</si>
  <si>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</si>
  <si>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</si>
  <si>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</si>
  <si>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</si>
  <si>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</si>
  <si>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</si>
  <si>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</si>
  <si>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</si>
  <si>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</si>
  <si>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</si>
  <si>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</si>
  <si>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</si>
  <si>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</si>
  <si>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</si>
  <si>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</si>
  <si>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</si>
  <si>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</si>
  <si>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</si>
  <si>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</si>
  <si>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</si>
  <si>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</si>
  <si>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</si>
  <si>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</si>
  <si>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</si>
  <si>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</si>
  <si>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</si>
  <si>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</si>
  <si>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</si>
  <si>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</si>
  <si>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</si>
  <si>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</si>
  <si>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</si>
  <si>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</si>
  <si>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</si>
  <si>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</si>
  <si>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</si>
  <si>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</si>
  <si>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</si>
  <si>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</si>
  <si>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</si>
  <si>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</si>
  <si>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</si>
  <si>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</si>
  <si>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</si>
  <si>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</si>
  <si>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</si>
  <si>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</si>
  <si>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</si>
  <si>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</si>
  <si>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</si>
  <si>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</si>
  <si>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</si>
  <si>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</si>
  <si>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</si>
  <si>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</si>
  <si>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</si>
  <si>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</si>
  <si>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</si>
  <si>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</si>
  <si>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</si>
  <si>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</si>
  <si>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</si>
  <si>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</si>
  <si>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</si>
  <si>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</si>
  <si>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</si>
  <si>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</si>
  <si>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</si>
  <si>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</si>
  <si>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</si>
  <si>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</si>
  <si>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</si>
  <si>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</si>
  <si>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</si>
  <si>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</si>
  <si>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</si>
  <si>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</si>
  <si>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</si>
  <si>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</si>
  <si>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</si>
  <si>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</si>
  <si>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</si>
  <si>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</si>
  <si>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</si>
  <si>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</si>
  <si>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</si>
  <si>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</si>
  <si>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</si>
  <si>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</si>
  <si>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</si>
  <si>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</si>
  <si>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</si>
  <si>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</si>
  <si>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</si>
  <si>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</si>
  <si>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</si>
  <si>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</si>
  <si>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</si>
  <si>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</si>
  <si>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</si>
  <si>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</si>
  <si>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</si>
  <si>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</si>
  <si>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</si>
  <si>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</si>
  <si>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</si>
  <si>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</si>
  <si>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</si>
  <si>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</si>
  <si>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</si>
  <si>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</si>
  <si>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</si>
  <si>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</si>
  <si>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</si>
  <si>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</si>
  <si>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</si>
  <si>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</si>
  <si>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</si>
  <si>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</si>
  <si>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</si>
  <si>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</si>
  <si>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</si>
  <si>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</si>
  <si>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</si>
  <si>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</si>
  <si>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</si>
  <si>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</si>
  <si>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</si>
  <si>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</si>
  <si>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</si>
  <si>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</si>
  <si>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</si>
  <si>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</si>
  <si>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</si>
  <si>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</si>
  <si>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</si>
  <si>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</si>
  <si>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</si>
  <si>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</si>
  <si>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</si>
  <si>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</si>
  <si>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</si>
  <si>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</si>
  <si>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</si>
  <si>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</si>
  <si>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</si>
  <si>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</si>
  <si>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</si>
  <si>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</si>
  <si>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</si>
  <si>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</si>
  <si>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</si>
  <si>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</si>
  <si>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</si>
  <si>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</si>
  <si>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</si>
  <si>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</si>
  <si>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</si>
  <si>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</si>
  <si>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</si>
  <si>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</si>
  <si>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</si>
  <si>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</si>
  <si>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</si>
  <si>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</si>
  <si>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</si>
  <si>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</si>
  <si>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</si>
  <si>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</si>
  <si>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</si>
  <si>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</si>
  <si>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</si>
  <si>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</si>
  <si>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</si>
  <si>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</si>
  <si>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</si>
  <si>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</si>
  <si>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</si>
  <si>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</si>
  <si>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</si>
  <si>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</si>
  <si>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</si>
  <si>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</si>
  <si>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</si>
  <si>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</si>
  <si>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</si>
  <si>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</si>
  <si>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</si>
  <si>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</si>
  <si>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</si>
  <si>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</si>
  <si>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</si>
  <si>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</si>
  <si>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</si>
  <si>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</si>
  <si>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</si>
  <si>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</si>
  <si>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</si>
  <si>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</si>
  <si>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</si>
  <si>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</si>
  <si>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</si>
  <si>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</si>
  <si>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</si>
  <si>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</si>
  <si>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</si>
  <si>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</si>
  <si>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</si>
  <si>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</si>
  <si>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</si>
  <si>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</si>
  <si>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</si>
  <si>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</si>
  <si>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</si>
  <si>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</si>
  <si>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</si>
  <si>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</si>
  <si>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</si>
  <si>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</si>
  <si>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</si>
  <si>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</si>
  <si>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</si>
  <si>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</si>
  <si>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</si>
  <si>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</si>
  <si>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</si>
  <si>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</si>
  <si>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</si>
  <si>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</si>
  <si>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</si>
  <si>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</si>
  <si>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</si>
  <si>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</si>
  <si>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</si>
  <si>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</si>
  <si>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</si>
  <si>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</si>
  <si>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</si>
  <si>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</si>
  <si>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</si>
  <si>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</si>
  <si>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</si>
  <si>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</si>
  <si>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</si>
  <si>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</si>
  <si>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</si>
  <si>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</si>
  <si>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</si>
  <si>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</si>
  <si>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</si>
  <si>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</si>
  <si>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</si>
  <si>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</si>
  <si>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</si>
  <si>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</si>
  <si>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</si>
  <si>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</si>
  <si>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</si>
  <si>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</si>
  <si>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</si>
  <si>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</si>
  <si>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</si>
  <si>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</si>
  <si>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</si>
  <si>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</si>
  <si>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</si>
  <si>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</si>
  <si>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</si>
  <si>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</si>
  <si>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</si>
  <si>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</si>
  <si>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</si>
  <si>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</si>
  <si>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</si>
  <si>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</si>
  <si>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</si>
  <si>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</si>
  <si>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</si>
  <si>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</si>
  <si>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</si>
  <si>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</si>
  <si>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</si>
  <si>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</si>
  <si>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</si>
  <si>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</si>
  <si>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</si>
  <si>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</si>
  <si>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</si>
  <si>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</si>
  <si>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</si>
  <si>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</si>
  <si>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</si>
  <si>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</si>
  <si>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</si>
  <si>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</si>
  <si>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</si>
  <si>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</si>
  <si>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</si>
  <si>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</si>
  <si>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</si>
  <si>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</si>
  <si>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</si>
  <si>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</si>
  <si>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</si>
  <si>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</si>
  <si>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</si>
  <si>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</si>
  <si>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</si>
  <si>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</si>
  <si>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</si>
  <si>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</si>
  <si>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</si>
  <si>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</si>
  <si>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</si>
  <si>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</si>
  <si>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</si>
  <si>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</si>
  <si>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</si>
  <si>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</si>
  <si>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</si>
  <si>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</si>
  <si>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</si>
  <si>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</si>
  <si>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</si>
  <si>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</si>
  <si>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</si>
  <si>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</si>
  <si>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</si>
  <si>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</si>
  <si>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</si>
  <si>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</si>
  <si>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</si>
  <si>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</si>
  <si>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</si>
  <si>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</si>
  <si>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</si>
  <si>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</si>
  <si>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</si>
  <si>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</si>
  <si>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</si>
  <si>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</si>
  <si>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</si>
  <si>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</si>
  <si>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</si>
  <si>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</si>
  <si>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</si>
  <si>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</si>
  <si>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</si>
  <si>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</si>
  <si>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</si>
  <si>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</si>
  <si>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</si>
  <si>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</si>
  <si>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</si>
  <si>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</si>
  <si>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</si>
  <si>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</si>
  <si>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</si>
  <si>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</si>
  <si>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</si>
  <si>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</si>
  <si>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</si>
  <si>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</si>
  <si>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</si>
  <si>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</si>
  <si>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</si>
  <si>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</si>
  <si>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</si>
  <si>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</si>
  <si>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</si>
  <si>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</si>
  <si>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</si>
  <si>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</si>
  <si>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</si>
  <si>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</si>
  <si>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</si>
  <si>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</si>
  <si>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</si>
  <si>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</si>
  <si>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</si>
  <si>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</si>
  <si>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</si>
  <si>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</si>
  <si>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</si>
  <si>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</si>
  <si>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</si>
  <si>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</si>
  <si>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</si>
  <si>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</si>
  <si>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</si>
  <si>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</si>
  <si>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</si>
  <si>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</si>
  <si>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</si>
  <si>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</si>
  <si>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</si>
  <si>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</si>
  <si>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</si>
  <si>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</si>
  <si>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</si>
  <si>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</si>
  <si>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</si>
  <si>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</si>
  <si>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</si>
  <si>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</si>
  <si>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</si>
  <si>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</si>
  <si>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</si>
  <si>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</si>
  <si>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</si>
  <si>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</si>
  <si>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</si>
  <si>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</si>
  <si>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</si>
  <si>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</si>
  <si>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</si>
  <si>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</si>
  <si>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</si>
  <si>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</si>
  <si>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</si>
  <si>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</si>
  <si>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</si>
  <si>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</si>
  <si>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</si>
  <si>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</si>
  <si>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</si>
  <si>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</si>
  <si>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</si>
  <si>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</si>
  <si>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</si>
  <si>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</si>
  <si>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</si>
  <si>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</si>
  <si>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</si>
  <si>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</si>
  <si>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</si>
  <si>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</si>
  <si>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</si>
  <si>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</si>
  <si>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</si>
  <si>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</si>
  <si>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</si>
  <si>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</si>
  <si>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</si>
  <si>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</si>
  <si>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</si>
  <si>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</si>
  <si>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</si>
  <si>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</si>
  <si>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</si>
  <si>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</si>
  <si>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</si>
  <si>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</si>
  <si>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</si>
  <si>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</si>
  <si>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</si>
  <si>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</si>
  <si>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</si>
  <si>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</si>
  <si>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</si>
  <si>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</si>
  <si>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</si>
  <si>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</si>
  <si>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</si>
  <si>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</si>
  <si>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</si>
  <si>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</si>
  <si>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</si>
  <si>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</si>
  <si>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</si>
  <si>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</si>
  <si>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</si>
  <si>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</si>
  <si>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</si>
  <si>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</si>
  <si>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</si>
  <si>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</si>
  <si>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</si>
  <si>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</si>
  <si>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</si>
  <si>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</si>
  <si>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</si>
  <si>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</si>
  <si>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</si>
  <si>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</si>
  <si>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</si>
  <si>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</si>
  <si>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</si>
  <si>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</si>
  <si>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</si>
  <si>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</si>
  <si>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</si>
  <si>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</si>
  <si>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</si>
  <si>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</si>
  <si>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</si>
  <si>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</si>
  <si>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</si>
  <si>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</si>
  <si>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</si>
  <si>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</si>
  <si>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</si>
  <si>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</si>
  <si>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</si>
  <si>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</si>
  <si>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</si>
  <si>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</si>
  <si>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</si>
  <si>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</si>
  <si>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</si>
  <si>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</si>
  <si>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</si>
  <si>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</si>
  <si>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</si>
  <si>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</si>
  <si>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</si>
  <si>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</si>
  <si>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</si>
  <si>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</si>
  <si>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</si>
  <si>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</si>
  <si>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</si>
  <si>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</si>
  <si>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</si>
  <si>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</si>
  <si>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</si>
  <si>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</si>
  <si>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</si>
  <si>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</si>
  <si>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</si>
  <si>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</si>
  <si>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</si>
  <si>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</si>
  <si>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</si>
  <si>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</si>
  <si>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</si>
  <si>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</si>
  <si>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</si>
  <si>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</si>
  <si>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</si>
  <si>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</si>
  <si>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</si>
  <si>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</si>
  <si>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</si>
  <si>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</si>
  <si>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</si>
  <si>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</si>
  <si>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</si>
  <si>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</si>
  <si>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</si>
  <si>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</si>
  <si>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</si>
  <si>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</si>
  <si>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</si>
  <si>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</si>
  <si>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</si>
  <si>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</si>
  <si>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</si>
  <si>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</si>
  <si>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</si>
  <si>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</si>
  <si>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</si>
  <si>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</si>
  <si>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</si>
  <si>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</si>
  <si>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</si>
  <si>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</si>
  <si>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</si>
  <si>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</si>
  <si>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</si>
  <si>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</si>
  <si>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</si>
  <si>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</si>
  <si>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</si>
  <si>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</si>
  <si>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</si>
  <si>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</si>
  <si>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</si>
  <si>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</si>
  <si>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</si>
  <si>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</si>
  <si>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</si>
  <si>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</si>
  <si>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</si>
  <si>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</si>
  <si>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</si>
  <si>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</si>
  <si>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</si>
  <si>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</si>
  <si>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</si>
  <si>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</si>
  <si>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</si>
  <si>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</si>
  <si>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</si>
  <si>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</si>
  <si>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</si>
  <si>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</si>
  <si>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</si>
  <si>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</si>
  <si>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</si>
  <si>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</si>
  <si>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</si>
  <si>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</si>
  <si>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</si>
  <si>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</si>
  <si>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</si>
  <si>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</si>
  <si>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</si>
  <si>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</si>
  <si>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</si>
  <si>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</si>
  <si>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</si>
  <si>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</si>
  <si>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</si>
  <si>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</si>
  <si>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</si>
  <si>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</si>
  <si>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</si>
  <si>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</si>
  <si>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</si>
  <si>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</si>
  <si>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</si>
  <si>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</si>
  <si>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</si>
  <si>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</si>
  <si>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</si>
  <si>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</si>
  <si>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</si>
  <si>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</si>
  <si>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</si>
  <si>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</si>
  <si>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</si>
  <si>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</si>
  <si>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</si>
  <si>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</si>
  <si>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</si>
  <si>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</si>
  <si>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</si>
  <si>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</si>
  <si>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</si>
  <si>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</si>
  <si>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</si>
  <si>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</si>
  <si>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</si>
  <si>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</si>
  <si>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</si>
  <si>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</si>
  <si>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</si>
  <si>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</si>
  <si>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</si>
  <si>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</si>
  <si>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</si>
  <si>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</si>
  <si>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</si>
  <si>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</si>
  <si>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</si>
  <si>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</si>
  <si>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</si>
  <si>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</si>
  <si>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</si>
  <si>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</si>
  <si>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</si>
  <si>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</si>
  <si>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</si>
  <si>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</si>
  <si>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</si>
  <si>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</si>
  <si>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</si>
  <si>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</si>
  <si>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</si>
  <si>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</si>
  <si>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</si>
  <si>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</si>
  <si>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</si>
  <si>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</si>
  <si>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</si>
  <si>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</si>
  <si>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</si>
  <si>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</si>
  <si>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</si>
  <si>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</si>
  <si>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</si>
  <si>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</si>
  <si>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</si>
  <si>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</si>
  <si>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</si>
  <si>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</si>
  <si>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</si>
  <si>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</si>
  <si>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</si>
  <si>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</si>
  <si>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</si>
  <si>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</si>
  <si>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</si>
  <si>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</si>
  <si>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</si>
  <si>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</si>
  <si>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</si>
  <si>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</si>
  <si>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</si>
  <si>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</si>
  <si>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</si>
  <si>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</si>
  <si>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</si>
  <si>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</si>
  <si>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</si>
  <si>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</si>
  <si>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</si>
  <si>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</si>
  <si>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</si>
  <si>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</si>
  <si>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</si>
  <si>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</si>
  <si>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</si>
  <si>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</si>
  <si>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</si>
  <si>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</si>
  <si>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</si>
  <si>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</si>
  <si>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</si>
  <si>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</si>
  <si>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</si>
  <si>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</si>
  <si>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</si>
  <si>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</si>
  <si>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</si>
  <si>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</si>
  <si>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</si>
  <si>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</si>
  <si>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</si>
  <si>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</si>
  <si>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</si>
  <si>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</si>
  <si>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</si>
  <si>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</si>
  <si>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</si>
  <si>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</si>
  <si>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</si>
  <si>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</si>
  <si>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</si>
  <si>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</si>
  <si>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</si>
  <si>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</si>
  <si>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</si>
  <si>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</si>
  <si>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</si>
  <si>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</si>
  <si>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</si>
  <si>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</si>
  <si>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</si>
  <si>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</si>
  <si>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</si>
  <si>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</si>
  <si>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</si>
  <si>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</si>
  <si>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</si>
  <si>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</si>
  <si>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</si>
  <si>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</si>
  <si>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</si>
  <si>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</si>
  <si>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</si>
  <si>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</si>
  <si>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</si>
  <si>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</si>
  <si>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</si>
  <si>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</si>
  <si>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</si>
  <si>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</si>
  <si>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</si>
  <si>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</si>
  <si>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</si>
  <si>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</si>
  <si>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</si>
  <si>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</si>
  <si>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</si>
  <si>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</si>
  <si>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</si>
  <si>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</si>
  <si>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</si>
  <si>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</si>
  <si>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</si>
  <si>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</si>
  <si>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</si>
  <si>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</si>
  <si>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</si>
  <si>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</si>
  <si>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</si>
  <si>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</si>
  <si>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</si>
  <si>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</si>
  <si>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</si>
  <si>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</si>
  <si>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</si>
  <si>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</si>
  <si>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</si>
  <si>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</si>
  <si>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</si>
  <si>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</si>
  <si>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</si>
  <si>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</si>
  <si>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</si>
  <si>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</si>
  <si>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</si>
  <si>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</si>
  <si>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</si>
  <si>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</si>
  <si>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</si>
  <si>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</si>
  <si>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</si>
  <si>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</si>
  <si>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</si>
  <si>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</si>
  <si>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</si>
  <si>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</si>
  <si>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</si>
  <si>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</si>
  <si>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</si>
  <si>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</si>
  <si>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</si>
  <si>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</si>
  <si>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</si>
  <si>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</si>
  <si>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</si>
  <si>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</si>
  <si>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</si>
  <si>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</si>
  <si>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</si>
  <si>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</si>
  <si>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</si>
  <si>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</si>
  <si>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</si>
  <si>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</si>
  <si>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</si>
  <si>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</si>
  <si>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</si>
  <si>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</si>
  <si>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</si>
  <si>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</si>
  <si>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</si>
  <si>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</si>
  <si>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</si>
  <si>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</si>
  <si>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</si>
  <si>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</si>
  <si>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</si>
  <si>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</si>
  <si>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</si>
  <si>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</si>
  <si>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</si>
  <si>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</si>
  <si>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</si>
  <si>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</si>
  <si>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</si>
  <si>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</si>
  <si>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</si>
  <si>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</si>
  <si>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</si>
  <si>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</si>
  <si>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</si>
  <si>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</si>
  <si>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</si>
  <si>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</si>
  <si>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</si>
  <si>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</si>
  <si>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</si>
  <si>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</si>
  <si>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</si>
  <si>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</si>
  <si>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</si>
  <si>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</si>
  <si>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</si>
  <si>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</si>
  <si>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</si>
  <si>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</si>
  <si>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</si>
  <si>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</si>
  <si>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</si>
  <si>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</si>
  <si>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</si>
  <si>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</si>
  <si>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</si>
  <si>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</si>
  <si>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</si>
  <si>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</si>
  <si>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</si>
  <si>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</si>
  <si>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</si>
  <si>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</si>
  <si>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</si>
  <si>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</si>
  <si>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</si>
  <si>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</si>
  <si>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</si>
  <si>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</si>
  <si>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</si>
  <si>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</si>
  <si>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</si>
  <si>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</si>
  <si>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</si>
  <si>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</si>
  <si>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</si>
  <si>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</si>
  <si>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</si>
  <si>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</si>
  <si>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</si>
  <si>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</si>
  <si>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</si>
  <si>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</si>
  <si>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</si>
  <si>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</si>
  <si>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</si>
  <si>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</si>
  <si>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</si>
  <si>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</si>
  <si>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</si>
  <si>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</si>
  <si>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</si>
  <si>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</si>
  <si>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</si>
  <si>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</si>
  <si>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</si>
  <si>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</si>
  <si>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</si>
  <si>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</si>
  <si>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</si>
  <si>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</si>
  <si>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</si>
  <si>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</si>
  <si>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</si>
  <si>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</si>
  <si>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</si>
  <si>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</si>
  <si>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</si>
  <si>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</si>
  <si>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</si>
  <si>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</si>
  <si>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</si>
  <si>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</si>
  <si>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</si>
  <si>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</si>
  <si>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</si>
  <si>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</si>
  <si>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</si>
  <si>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</si>
  <si>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</si>
  <si>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</si>
  <si>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</si>
  <si>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</si>
  <si>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</si>
  <si>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</si>
  <si>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</si>
  <si>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</si>
  <si>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</si>
  <si>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</si>
  <si>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</si>
  <si>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</si>
  <si>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</si>
  <si>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</si>
  <si>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</si>
  <si>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</si>
  <si>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</si>
  <si>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</si>
  <si>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</si>
  <si>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</si>
  <si>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</si>
  <si>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</si>
  <si>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</si>
  <si>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</si>
  <si>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</si>
  <si>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</si>
  <si>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</si>
  <si>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</si>
  <si>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</si>
  <si>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</si>
  <si>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</si>
  <si>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</si>
  <si>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</si>
  <si>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</si>
  <si>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</si>
  <si>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</si>
  <si>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</si>
  <si>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</si>
  <si>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</si>
  <si>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</si>
  <si>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</si>
  <si>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</si>
  <si>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</si>
  <si>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</si>
  <si>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</si>
  <si>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</si>
  <si>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</si>
  <si>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</si>
  <si>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</si>
  <si>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</si>
  <si>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</si>
  <si>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</si>
  <si>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</si>
  <si>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</si>
  <si>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</si>
  <si>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</si>
  <si>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</si>
  <si>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</si>
  <si>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</si>
  <si>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</si>
  <si>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</si>
  <si>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</si>
  <si>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</si>
  <si>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</si>
  <si>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</si>
  <si>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</si>
  <si>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</si>
  <si>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</si>
  <si>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</si>
  <si>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</si>
  <si>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</si>
  <si>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</si>
  <si>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</si>
  <si>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</si>
  <si>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</si>
  <si>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</si>
  <si>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</si>
  <si>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</si>
  <si>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</si>
  <si>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</si>
  <si>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</si>
  <si>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</si>
  <si>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</si>
  <si>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</si>
  <si>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</si>
  <si>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</si>
  <si>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</si>
  <si>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</si>
  <si>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</si>
  <si>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</si>
  <si>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</si>
  <si>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</si>
  <si>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</si>
  <si>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</si>
  <si>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</si>
  <si>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</si>
  <si>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</si>
  <si>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</si>
  <si>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</si>
  <si>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</si>
  <si>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</si>
  <si>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</si>
  <si>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</si>
  <si>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</si>
  <si>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</si>
  <si>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</si>
  <si>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</si>
  <si>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</si>
  <si>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</si>
  <si>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</si>
  <si>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</si>
  <si>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</si>
  <si>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</si>
  <si>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</si>
  <si>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</si>
  <si>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</si>
  <si>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</si>
  <si>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</si>
  <si>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</si>
  <si>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</si>
  <si>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</si>
  <si>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</si>
  <si>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</si>
  <si>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</si>
  <si>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</si>
  <si>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</si>
  <si>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</si>
  <si>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</si>
  <si>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</si>
  <si>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</si>
  <si>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</si>
  <si>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</si>
  <si>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</si>
  <si>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</si>
  <si>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</si>
  <si>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</si>
  <si>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</si>
  <si>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</si>
  <si>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</si>
  <si>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</si>
  <si>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</si>
  <si>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</si>
  <si>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</si>
  <si>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</si>
  <si>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</si>
  <si>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</si>
  <si>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</si>
  <si>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</si>
  <si>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</si>
  <si>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</si>
  <si>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</si>
  <si>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</si>
  <si>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</si>
  <si>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</si>
  <si>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</si>
  <si>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</si>
  <si>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</si>
  <si>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</si>
  <si>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</si>
  <si>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</si>
  <si>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</si>
  <si>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</si>
  <si>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</si>
  <si>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</si>
  <si>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</si>
  <si>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</si>
  <si>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</si>
  <si>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</si>
  <si>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</si>
  <si>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</si>
  <si>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</si>
  <si>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</si>
  <si>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</si>
  <si>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</si>
  <si>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</si>
  <si>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</si>
  <si>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</si>
  <si>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</si>
  <si>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</si>
  <si>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</si>
  <si>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</si>
  <si>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</si>
  <si>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</si>
  <si>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</si>
  <si>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</si>
  <si>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</si>
  <si>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</si>
  <si>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</si>
  <si>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</si>
  <si>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</si>
  <si>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</si>
  <si>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</si>
  <si>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</si>
  <si>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</si>
  <si>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</si>
  <si>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</si>
  <si>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</si>
  <si>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</si>
  <si>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</si>
  <si>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</si>
  <si>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</si>
  <si>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</si>
  <si>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</si>
  <si>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</si>
  <si>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</si>
  <si>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</si>
  <si>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</si>
  <si>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</si>
  <si>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</si>
  <si>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</si>
  <si>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</si>
  <si>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</si>
  <si>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</si>
  <si>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</si>
  <si>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</si>
  <si>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</si>
  <si>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</si>
  <si>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</si>
  <si>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</si>
  <si>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</si>
  <si>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</si>
  <si>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</si>
  <si>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</si>
  <si>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</si>
  <si>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</si>
  <si>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</si>
  <si>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</si>
  <si>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</si>
  <si>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</si>
  <si>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</si>
  <si>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</si>
  <si>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</si>
  <si>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</si>
  <si>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</si>
  <si>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</si>
  <si>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</si>
  <si>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</si>
  <si>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</si>
  <si>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</si>
  <si>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</si>
  <si>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</si>
  <si>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</si>
  <si>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</si>
  <si>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</si>
  <si>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</si>
  <si>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</si>
  <si>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</si>
  <si>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</si>
  <si>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</si>
  <si>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</si>
  <si>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</si>
  <si>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</si>
  <si>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</si>
  <si>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</si>
  <si>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</si>
  <si>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</si>
  <si>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</si>
  <si>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</si>
  <si>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</si>
  <si>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</si>
  <si>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</si>
  <si>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</si>
  <si>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</si>
  <si>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</si>
  <si>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</si>
  <si>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</si>
  <si>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</si>
  <si>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</si>
  <si>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</si>
  <si>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</si>
  <si>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</si>
  <si>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</si>
  <si>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</si>
  <si>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</si>
  <si>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</si>
  <si>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</si>
  <si>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</si>
  <si>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</si>
  <si>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</si>
  <si>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</si>
  <si>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</si>
  <si>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</si>
  <si>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</si>
  <si>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</si>
  <si>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</si>
  <si>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</si>
  <si>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</si>
  <si>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</si>
  <si>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</si>
  <si>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</si>
  <si>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</si>
  <si>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</si>
  <si>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</si>
  <si>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</si>
  <si>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</si>
  <si>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</si>
  <si>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</si>
  <si>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</si>
  <si>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</si>
  <si>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</si>
  <si>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</si>
  <si>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</si>
  <si>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</si>
  <si>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</si>
  <si>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</si>
  <si>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</si>
  <si>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</si>
  <si>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</si>
  <si>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</si>
  <si>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</si>
  <si>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</si>
  <si>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</si>
  <si>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</si>
  <si>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</si>
  <si>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</si>
  <si>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</si>
  <si>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</si>
  <si>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</si>
  <si>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</si>
  <si>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</si>
  <si>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</si>
  <si>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</si>
  <si>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</si>
  <si>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</si>
  <si>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</si>
  <si>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</si>
  <si>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</si>
  <si>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</si>
  <si>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</si>
  <si>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</si>
  <si>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</si>
  <si>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</si>
  <si>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</si>
  <si>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</si>
  <si>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</si>
  <si>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</si>
  <si>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</si>
  <si>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</si>
  <si>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</si>
  <si>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</si>
  <si>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</si>
  <si>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</si>
  <si>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</si>
  <si>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</si>
  <si>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</si>
  <si>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</si>
  <si>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</si>
  <si>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</si>
  <si>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</si>
  <si>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</si>
  <si>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</si>
  <si>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</si>
  <si>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</si>
  <si>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</si>
  <si>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</si>
  <si>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</si>
  <si>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</si>
  <si>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</si>
  <si>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</si>
  <si>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</si>
  <si>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</si>
  <si>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</si>
  <si>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</si>
  <si>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</si>
  <si>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</si>
  <si>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</si>
  <si>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</si>
  <si>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</si>
  <si>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</si>
  <si>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</si>
  <si>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</si>
  <si>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</si>
  <si>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</si>
  <si>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</si>
  <si>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</si>
  <si>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</si>
  <si>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</si>
  <si>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</si>
  <si>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</si>
  <si>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</si>
  <si>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</si>
  <si>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</si>
  <si>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</si>
  <si>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</si>
  <si>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</si>
  <si>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</si>
  <si>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</si>
  <si>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</si>
  <si>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</si>
  <si>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</si>
  <si>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</si>
  <si>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</si>
  <si>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</si>
  <si>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</si>
  <si>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</si>
  <si>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</si>
  <si>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</si>
  <si>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</si>
  <si>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</si>
  <si>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</si>
  <si>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</si>
  <si>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</si>
  <si>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</si>
  <si>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</si>
  <si>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</si>
  <si>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</si>
  <si>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</si>
  <si>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</si>
  <si>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</si>
  <si>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</si>
  <si>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</si>
  <si>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</si>
  <si>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</si>
  <si>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</si>
  <si>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</si>
  <si>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</si>
  <si>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</si>
  <si>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</si>
  <si>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</si>
  <si>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</si>
  <si>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</si>
  <si>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</si>
  <si>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</si>
  <si>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</si>
  <si>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</si>
  <si>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</si>
  <si>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</si>
  <si>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</si>
  <si>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</si>
  <si>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</si>
  <si>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</si>
  <si>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</si>
  <si>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</si>
  <si>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</si>
  <si>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</si>
  <si>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</si>
  <si>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</si>
  <si>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</si>
  <si>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</si>
  <si>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</si>
  <si>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</si>
  <si>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</si>
  <si>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</si>
  <si>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</si>
  <si>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</si>
  <si>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</si>
  <si>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</si>
  <si>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</si>
  <si>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</si>
  <si>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</si>
  <si>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</si>
  <si>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</si>
  <si>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</si>
  <si>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</si>
  <si>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</si>
  <si>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</si>
  <si>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</si>
  <si>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</si>
  <si>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</si>
  <si>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</si>
  <si>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</si>
  <si>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</si>
  <si>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</si>
  <si>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</si>
  <si>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</si>
  <si>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</si>
  <si>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</si>
  <si>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</si>
  <si>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</si>
  <si>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</si>
  <si>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</si>
  <si>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</si>
  <si>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</si>
  <si>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</si>
  <si>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</si>
  <si>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</si>
  <si>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</si>
  <si>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</si>
  <si>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</si>
  <si>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</si>
  <si>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</si>
  <si>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</si>
  <si>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</si>
  <si>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</si>
  <si>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</si>
  <si>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</si>
  <si>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</si>
  <si>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</si>
  <si>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</si>
  <si>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</si>
  <si>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</si>
  <si>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</si>
  <si>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</si>
  <si>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</si>
  <si>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</si>
  <si>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</si>
  <si>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</si>
  <si>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</si>
  <si>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</si>
  <si>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</si>
  <si>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</si>
  <si>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</si>
  <si>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</si>
  <si>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</si>
  <si>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</si>
  <si>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</si>
  <si>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</si>
  <si>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</si>
  <si>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</si>
  <si>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</si>
  <si>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</si>
  <si>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</si>
  <si>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</si>
  <si>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</si>
  <si>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</si>
  <si>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</si>
  <si>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</si>
  <si>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</si>
  <si>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</si>
  <si>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</si>
  <si>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</si>
  <si>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</si>
  <si>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</si>
  <si>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</si>
  <si>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</si>
  <si>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</si>
  <si>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</si>
  <si>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</si>
  <si>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</si>
  <si>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</si>
  <si>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</si>
  <si>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</si>
  <si>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</si>
  <si>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</si>
  <si>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</si>
  <si>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</si>
  <si>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</si>
  <si>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</si>
  <si>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</si>
  <si>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</si>
  <si>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</si>
  <si>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</si>
  <si>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</si>
  <si>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</si>
  <si>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</si>
  <si>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</si>
  <si>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</si>
  <si>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</si>
  <si>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</si>
  <si>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</si>
  <si>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</si>
  <si>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</si>
  <si>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</si>
  <si>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</si>
  <si>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</si>
  <si>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</si>
  <si>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</si>
  <si>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</si>
  <si>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</si>
  <si>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</si>
  <si>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</si>
  <si>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</si>
  <si>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</si>
  <si>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</si>
  <si>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</si>
  <si>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</si>
  <si>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</si>
  <si>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</si>
  <si>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</si>
  <si>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</si>
  <si>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</si>
  <si>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</si>
  <si>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</si>
  <si>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</si>
  <si>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</si>
  <si>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</si>
  <si>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</si>
  <si>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</si>
  <si>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</si>
  <si>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</si>
  <si>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</si>
  <si>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</si>
  <si>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</si>
  <si>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</si>
  <si>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</si>
  <si>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</si>
  <si>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</si>
  <si>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</si>
  <si>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</si>
  <si>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</si>
  <si>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</si>
  <si>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</si>
  <si>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</si>
  <si>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</si>
  <si>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</si>
  <si>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</si>
  <si>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</si>
  <si>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</si>
  <si>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</si>
  <si>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</si>
  <si>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</si>
  <si>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</si>
  <si>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</si>
  <si>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</si>
  <si>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</si>
  <si>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</si>
  <si>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</si>
  <si>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</si>
  <si>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</si>
  <si>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</si>
  <si>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</si>
  <si>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</si>
  <si>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</si>
  <si>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</si>
  <si>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</si>
  <si>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</si>
  <si>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</si>
  <si>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</si>
  <si>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</si>
  <si>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</si>
  <si>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</si>
  <si>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</si>
  <si>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</si>
  <si>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</si>
  <si>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</si>
  <si>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</si>
  <si>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</si>
  <si>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</si>
  <si>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</si>
  <si>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</si>
  <si>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</si>
  <si>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</si>
  <si>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</si>
  <si>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</si>
  <si>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</si>
  <si>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</si>
  <si>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</si>
  <si>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</si>
  <si>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</si>
  <si>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</si>
  <si>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</si>
  <si>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</si>
  <si>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</si>
  <si>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</si>
  <si>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</si>
  <si>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</si>
  <si>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</si>
  <si>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</si>
  <si>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</si>
  <si>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</si>
  <si>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</si>
  <si>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</si>
  <si>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</si>
  <si>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</si>
  <si>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</si>
  <si>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</si>
  <si>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</si>
  <si>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</si>
  <si>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</si>
  <si>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</si>
  <si>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</si>
  <si>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</si>
  <si>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</si>
  <si>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</si>
  <si>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</si>
  <si>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</si>
  <si>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</si>
  <si>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</si>
  <si>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</si>
  <si>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</si>
  <si>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</si>
  <si>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</si>
  <si>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</si>
  <si>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</si>
  <si>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</si>
  <si>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</si>
  <si>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</si>
  <si>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</si>
  <si>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</si>
  <si>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</si>
  <si>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</si>
  <si>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</si>
  <si>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</si>
  <si>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</si>
  <si>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</si>
  <si>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</si>
  <si>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</si>
  <si>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</si>
  <si>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</si>
  <si>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</si>
  <si>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</si>
  <si>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</si>
  <si>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</si>
  <si>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</si>
  <si>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</si>
  <si>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</si>
  <si>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</si>
  <si>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</si>
  <si>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</si>
  <si>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</si>
  <si>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</si>
  <si>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</si>
  <si>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</si>
  <si>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</si>
  <si>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</si>
  <si>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</si>
  <si>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</si>
  <si>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</si>
  <si>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</si>
  <si>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</si>
  <si>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</si>
  <si>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</si>
  <si>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</si>
  <si>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</si>
  <si>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</si>
  <si>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</si>
  <si>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</si>
  <si>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</si>
  <si>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</si>
  <si>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</si>
  <si>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</si>
  <si>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</si>
  <si>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</si>
  <si>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</si>
  <si>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</si>
  <si>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</si>
  <si>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</si>
  <si>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</si>
  <si>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</si>
  <si>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</si>
  <si>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</si>
  <si>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</si>
  <si>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</si>
  <si>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</si>
  <si>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</si>
  <si>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</si>
  <si>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</si>
  <si>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</si>
  <si>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</si>
  <si>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</si>
  <si>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</si>
  <si>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</si>
  <si>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</si>
  <si>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</si>
  <si>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</si>
  <si>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</si>
  <si>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</si>
  <si>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</si>
  <si>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</si>
  <si>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</si>
  <si>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</si>
  <si>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</si>
  <si>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</si>
  <si>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</si>
  <si>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</si>
  <si>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</si>
  <si>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</si>
  <si>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</si>
  <si>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</si>
  <si>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</si>
  <si>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</si>
  <si>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</si>
  <si>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</si>
  <si>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</si>
  <si>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</si>
  <si>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</si>
  <si>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</si>
  <si>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</si>
  <si>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</si>
  <si>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</si>
  <si>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</si>
  <si>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</si>
  <si>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</si>
  <si>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</si>
  <si>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</si>
  <si>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</si>
  <si>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</si>
  <si>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</si>
  <si>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</si>
  <si>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</si>
  <si>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</si>
  <si>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</si>
  <si>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</si>
  <si>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</si>
  <si>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</si>
  <si>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</si>
  <si>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</si>
  <si>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</si>
  <si>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</si>
  <si>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</si>
  <si>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</si>
  <si>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</si>
  <si>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</si>
  <si>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</si>
  <si>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</si>
  <si>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</si>
  <si>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</si>
  <si>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</si>
  <si>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</si>
  <si>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</si>
  <si>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</si>
  <si>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</si>
  <si>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</si>
  <si>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</si>
  <si>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</si>
  <si>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</si>
  <si>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</si>
  <si>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</si>
  <si>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</si>
  <si>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</si>
  <si>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</si>
  <si>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</si>
  <si>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</si>
  <si>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</si>
  <si>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</si>
  <si>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</si>
  <si>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</si>
  <si>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</si>
  <si>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</si>
  <si>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</si>
  <si>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</si>
  <si>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</si>
  <si>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</si>
  <si>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</si>
  <si>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</si>
  <si>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</si>
  <si>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</si>
  <si>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</si>
  <si>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</si>
  <si>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</si>
  <si>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</si>
  <si>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</si>
  <si>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</si>
  <si>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</si>
  <si>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</si>
  <si>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</si>
  <si>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</si>
  <si>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</si>
  <si>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</si>
  <si>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</si>
  <si>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</si>
  <si>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</si>
  <si>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</si>
  <si>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</si>
  <si>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</si>
  <si>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</si>
  <si>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</si>
  <si>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</si>
  <si>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</si>
  <si>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</si>
  <si>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</si>
  <si>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</si>
  <si>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</si>
  <si>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</si>
  <si>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</si>
  <si>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</si>
  <si>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</si>
  <si>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</si>
  <si>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</si>
  <si>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</si>
  <si>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</si>
  <si>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</si>
  <si>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</si>
  <si>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</si>
  <si>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</si>
  <si>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</si>
  <si>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</si>
  <si>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</si>
  <si>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</si>
  <si>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</si>
  <si>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</si>
  <si>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</si>
  <si>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</si>
  <si>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</si>
  <si>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</si>
  <si>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</si>
  <si>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</si>
  <si>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</si>
  <si>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</si>
  <si>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</si>
  <si>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</si>
  <si>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</si>
  <si>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</si>
  <si>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</si>
  <si>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</si>
  <si>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</si>
  <si>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</si>
  <si>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</si>
  <si>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</si>
  <si>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</si>
  <si>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</si>
  <si>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</si>
  <si>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</si>
  <si>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</si>
  <si>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</si>
  <si>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</si>
  <si>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</si>
  <si>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</si>
  <si>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</si>
  <si>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</si>
  <si>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</si>
  <si>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</si>
  <si>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</si>
  <si>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</si>
  <si>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</si>
  <si>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</si>
  <si>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</si>
  <si>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</si>
  <si>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</si>
  <si>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</si>
  <si>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</si>
  <si>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</si>
  <si>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</si>
  <si>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</si>
  <si>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</si>
  <si>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</si>
  <si>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</si>
  <si>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</si>
  <si>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</si>
  <si>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</si>
  <si>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</si>
  <si>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</si>
  <si>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</si>
  <si>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</si>
  <si>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</si>
  <si>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</si>
  <si>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</si>
  <si>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</si>
  <si>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</si>
  <si>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</si>
  <si>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</si>
  <si>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</si>
  <si>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</si>
  <si>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</si>
  <si>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</si>
  <si>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</si>
  <si>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</si>
  <si>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</si>
  <si>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</si>
  <si>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</si>
  <si>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</si>
  <si>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</si>
  <si>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</si>
  <si>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</si>
  <si>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</si>
  <si>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</si>
  <si>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</si>
  <si>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</si>
  <si>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</si>
  <si>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</si>
  <si>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</si>
  <si>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</si>
  <si>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</si>
  <si>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</si>
  <si>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</si>
  <si>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</si>
  <si>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</si>
  <si>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</si>
  <si>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</si>
  <si>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</si>
  <si>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</si>
  <si>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</si>
  <si>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</si>
  <si>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</si>
  <si>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</si>
  <si>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</si>
  <si>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</si>
  <si>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</si>
  <si>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</si>
  <si>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</si>
  <si>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</si>
  <si>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</si>
  <si>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</si>
  <si>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</si>
  <si>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</si>
  <si>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</si>
  <si>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</si>
  <si>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</si>
  <si>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</si>
  <si>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</si>
  <si>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</si>
  <si>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</si>
  <si>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</si>
  <si>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</si>
  <si>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</si>
  <si>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</si>
  <si>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</si>
  <si>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</si>
  <si>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</si>
  <si>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</si>
  <si>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</si>
  <si>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</si>
  <si>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</si>
  <si>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</si>
  <si>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</si>
  <si>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</si>
  <si>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</si>
  <si>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</si>
  <si>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</si>
  <si>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</si>
  <si>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</si>
  <si>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</si>
  <si>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</si>
  <si>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</si>
  <si>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</si>
  <si>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</si>
  <si>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</si>
  <si>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</si>
  <si>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</si>
  <si>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</si>
  <si>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</si>
  <si>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</si>
  <si>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</si>
  <si>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</si>
  <si>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</si>
  <si>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</si>
  <si>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</si>
  <si>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</si>
  <si>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</si>
  <si>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</si>
  <si>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</si>
  <si>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</si>
  <si>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</si>
  <si>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</si>
  <si>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</si>
  <si>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</si>
  <si>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</si>
  <si>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</si>
  <si>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</si>
  <si>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</si>
  <si>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</si>
  <si>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</si>
  <si>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</si>
  <si>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</si>
  <si>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</si>
  <si>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</si>
  <si>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</si>
  <si>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</si>
  <si>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</si>
  <si>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</si>
  <si>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</si>
  <si>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</si>
  <si>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</si>
  <si>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</si>
  <si>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</si>
  <si>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</si>
  <si>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</si>
  <si>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</si>
  <si>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</si>
  <si>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</si>
  <si>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</si>
  <si>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</si>
  <si>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</si>
  <si>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</si>
  <si>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</si>
  <si>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</si>
  <si>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</si>
  <si>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</si>
  <si>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</si>
  <si>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</si>
  <si>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</si>
  <si>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</si>
  <si>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</si>
  <si>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</si>
  <si>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</si>
  <si>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</si>
  <si>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</si>
  <si>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</si>
  <si>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</si>
  <si>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</si>
  <si>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</si>
  <si>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</si>
  <si>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</si>
  <si>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</si>
  <si>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</si>
  <si>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</si>
  <si>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</si>
  <si>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</si>
  <si>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</si>
  <si>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</si>
  <si>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</si>
  <si>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</si>
  <si>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</si>
  <si>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</si>
  <si>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</si>
  <si>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</si>
  <si>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</si>
  <si>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</si>
  <si>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</si>
  <si>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</si>
  <si>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</si>
  <si>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</si>
  <si>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</si>
  <si>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</si>
  <si>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</si>
  <si>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</si>
  <si>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</si>
  <si>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</si>
  <si>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</si>
  <si>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</si>
  <si>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</si>
  <si>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</si>
  <si>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</si>
  <si>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</si>
  <si>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</si>
  <si>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</si>
  <si>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</si>
  <si>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</si>
  <si>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</si>
  <si>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</si>
  <si>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</si>
  <si>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</si>
  <si>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</si>
  <si>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</si>
  <si>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</si>
  <si>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</si>
  <si>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</si>
  <si>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</si>
  <si>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</si>
  <si>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</si>
  <si>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</si>
  <si>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</si>
  <si>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</si>
  <si>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</si>
  <si>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</si>
  <si>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</si>
  <si>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</si>
  <si>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</si>
  <si>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</si>
  <si>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</si>
  <si>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</si>
  <si>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</si>
  <si>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</si>
  <si>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</si>
  <si>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</si>
  <si>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</si>
  <si>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</si>
  <si>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</si>
  <si>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</si>
  <si>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</si>
  <si>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</si>
  <si>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</si>
  <si>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</si>
  <si>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</si>
  <si>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</si>
  <si>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</si>
  <si>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</si>
  <si>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</si>
  <si>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</si>
  <si>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</si>
  <si>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</si>
  <si>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</si>
  <si>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</si>
  <si>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</si>
  <si>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</si>
  <si>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</si>
  <si>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</si>
  <si>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</si>
  <si>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</si>
  <si>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</si>
  <si>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</si>
  <si>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</si>
  <si>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</si>
  <si>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</si>
  <si>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</si>
  <si>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</si>
  <si>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</si>
  <si>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</si>
  <si>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</si>
  <si>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</si>
  <si>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</si>
  <si>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</si>
  <si>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</si>
  <si>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</si>
  <si>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</si>
  <si>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</si>
  <si>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</si>
  <si>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</si>
  <si>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</si>
  <si>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</si>
  <si>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</si>
  <si>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</si>
  <si>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</si>
  <si>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</si>
  <si>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</si>
  <si>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</si>
  <si>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</si>
  <si>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</si>
  <si>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</si>
  <si>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</si>
  <si>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</si>
  <si>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</si>
  <si>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</si>
  <si>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</si>
  <si>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</si>
  <si>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</si>
  <si>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</si>
  <si>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</si>
  <si>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</si>
  <si>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</si>
  <si>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</si>
  <si>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</si>
  <si>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</si>
  <si>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</si>
  <si>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</si>
  <si>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</si>
  <si>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</si>
  <si>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</si>
  <si>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</si>
  <si>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</si>
  <si>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</si>
  <si>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</si>
  <si>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</si>
  <si>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</si>
  <si>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</si>
  <si>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</si>
  <si>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</si>
  <si>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</si>
  <si>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</si>
  <si>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</si>
  <si>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</si>
  <si>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</si>
  <si>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</si>
  <si>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</si>
  <si>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</si>
  <si>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</si>
  <si>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</si>
  <si>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</si>
  <si>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</si>
  <si>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</si>
  <si>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</si>
  <si>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</si>
  <si>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</si>
  <si>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</si>
  <si>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</si>
  <si>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</si>
  <si>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</si>
  <si>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</si>
  <si>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</si>
  <si>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</si>
  <si>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</si>
  <si>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</si>
  <si>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</si>
  <si>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</si>
  <si>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</si>
  <si>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</si>
  <si>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</si>
  <si>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</si>
  <si>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</si>
  <si>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</si>
  <si>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</si>
  <si>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</si>
  <si>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</si>
  <si>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</si>
  <si>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</si>
  <si>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</si>
  <si>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</si>
  <si>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</si>
  <si>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</si>
  <si>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</si>
  <si>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</si>
  <si>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</si>
  <si>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</si>
  <si>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</si>
  <si>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</si>
  <si>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</si>
  <si>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</si>
  <si>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</si>
  <si>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</si>
  <si>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</si>
  <si>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</si>
  <si>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</si>
  <si>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</si>
  <si>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</si>
  <si>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</si>
  <si>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</si>
  <si>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</si>
  <si>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</si>
  <si>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</si>
  <si>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</si>
  <si>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</si>
  <si>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</si>
  <si>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</si>
  <si>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</si>
  <si>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</si>
  <si>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</si>
  <si>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</si>
  <si>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</si>
  <si>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</si>
  <si>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</si>
  <si>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</si>
  <si>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</si>
  <si>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</si>
  <si>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</si>
  <si>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</si>
  <si>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</si>
  <si>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</si>
  <si>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</si>
  <si>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</si>
  <si>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</si>
  <si>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</si>
  <si>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</si>
  <si>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</si>
  <si>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</si>
  <si>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</si>
  <si>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</si>
  <si>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</si>
  <si>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</si>
  <si>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</si>
  <si>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</si>
  <si>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</si>
  <si>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</si>
  <si>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</si>
  <si>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</si>
  <si>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</si>
  <si>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</si>
  <si>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</si>
  <si>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</si>
  <si>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</si>
  <si>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</si>
  <si>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</si>
  <si>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</si>
  <si>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</si>
  <si>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</si>
  <si>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</si>
  <si>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</si>
  <si>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</si>
  <si>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</si>
  <si>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</si>
  <si>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</si>
  <si>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</si>
  <si>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</si>
  <si>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</si>
  <si>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</si>
  <si>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</si>
  <si>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</si>
  <si>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</si>
  <si>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</si>
  <si>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</si>
  <si>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</si>
  <si>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</si>
  <si>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</si>
  <si>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</si>
  <si>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</si>
  <si>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</si>
  <si>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</si>
  <si>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</si>
  <si>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</si>
  <si>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</si>
  <si>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</si>
  <si>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</si>
  <si>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</si>
  <si>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</si>
  <si>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</si>
  <si>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</si>
  <si>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</si>
  <si>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</si>
  <si>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</si>
  <si>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</si>
  <si>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</si>
  <si>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</si>
  <si>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</si>
  <si>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</si>
  <si>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</si>
  <si>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</si>
  <si>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</si>
  <si>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</si>
  <si>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</si>
  <si>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</si>
  <si>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</si>
  <si>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</si>
  <si>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</si>
  <si>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</si>
  <si>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</si>
  <si>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</si>
  <si>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</si>
  <si>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</si>
  <si>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</si>
  <si>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</si>
  <si>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</si>
  <si>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</si>
  <si>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</si>
  <si>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</si>
  <si>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</si>
  <si>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</si>
  <si>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</si>
  <si>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</si>
  <si>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</si>
  <si>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</si>
  <si>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</si>
  <si>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</si>
  <si>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</si>
  <si>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</si>
  <si>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</si>
  <si>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</si>
  <si>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</si>
  <si>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</si>
  <si>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</si>
  <si>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</si>
  <si>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</si>
  <si>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</si>
  <si>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</si>
  <si>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</si>
  <si>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</si>
  <si>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</si>
  <si>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</si>
  <si>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</si>
  <si>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</si>
  <si>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</si>
  <si>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</si>
  <si>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</si>
  <si>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</si>
  <si>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</si>
  <si>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</si>
  <si>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</si>
  <si>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</si>
  <si>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</si>
  <si>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</si>
  <si>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</si>
  <si>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</si>
  <si>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</si>
  <si>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</si>
  <si>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</si>
  <si>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</si>
  <si>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</si>
  <si>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</si>
  <si>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</si>
  <si>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</si>
  <si>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</si>
  <si>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</si>
  <si>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</si>
  <si>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</si>
  <si>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</si>
  <si>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</si>
  <si>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</si>
  <si>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</si>
  <si>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</si>
  <si>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</si>
  <si>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</si>
  <si>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</si>
  <si>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</si>
  <si>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</si>
  <si>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</si>
  <si>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</si>
  <si>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</si>
  <si>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</si>
  <si>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</si>
  <si>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</si>
  <si>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</si>
  <si>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</si>
  <si>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</si>
  <si>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</si>
  <si>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</si>
  <si>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</si>
  <si>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</si>
  <si>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</si>
  <si>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</si>
  <si>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</si>
  <si>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</si>
  <si>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</si>
  <si>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</si>
  <si>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</si>
  <si>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</si>
  <si>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</si>
  <si>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</si>
  <si>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</si>
  <si>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</si>
  <si>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</si>
  <si>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</si>
  <si>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</si>
  <si>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</si>
  <si>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</si>
  <si>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</si>
  <si>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</si>
  <si>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</si>
  <si>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</si>
  <si>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</si>
  <si>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</si>
  <si>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</si>
  <si>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</si>
  <si>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</si>
  <si>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</si>
  <si>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</si>
  <si>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</si>
  <si>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</si>
  <si>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</si>
  <si>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</si>
  <si>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</si>
  <si>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</si>
  <si>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</si>
  <si>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</si>
  <si>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</si>
  <si>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</si>
  <si>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</si>
  <si>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</si>
  <si>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</si>
  <si>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</si>
  <si>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</si>
  <si>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</si>
  <si>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</si>
  <si>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</si>
  <si>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</si>
  <si>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</si>
  <si>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</si>
  <si>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</si>
  <si>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</si>
  <si>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</si>
  <si>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</si>
  <si>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</si>
  <si>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</si>
  <si>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</si>
  <si>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</si>
  <si>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</si>
  <si>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</si>
  <si>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</si>
  <si>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</si>
  <si>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</si>
  <si>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</si>
  <si>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</si>
  <si>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</si>
  <si>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</si>
  <si>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</si>
  <si>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</si>
  <si>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</si>
  <si>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</si>
  <si>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</si>
  <si>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</si>
  <si>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</si>
  <si>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</si>
  <si>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</si>
  <si>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</si>
  <si>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</si>
  <si>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</si>
  <si>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</si>
  <si>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</si>
  <si>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</si>
  <si>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</si>
  <si>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</si>
  <si>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</si>
  <si>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</si>
  <si>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</si>
  <si>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</si>
  <si>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</si>
  <si>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</si>
  <si>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</si>
  <si>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</si>
  <si>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</si>
  <si>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</si>
  <si>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</si>
  <si>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</si>
  <si>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</si>
  <si>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</si>
  <si>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</si>
  <si>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</si>
  <si>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</si>
  <si>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</si>
  <si>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</si>
  <si>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</si>
  <si>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</si>
  <si>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</si>
  <si>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</si>
  <si>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</si>
  <si>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</si>
  <si>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</si>
  <si>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</si>
  <si>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</si>
  <si>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</si>
  <si>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</si>
  <si>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</si>
  <si>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</si>
  <si>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</si>
  <si>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</si>
  <si>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</si>
  <si>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</si>
  <si>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</si>
  <si>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</si>
  <si>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</si>
  <si>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</si>
  <si>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</si>
  <si>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</si>
  <si>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</si>
  <si>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</si>
  <si>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</si>
  <si>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</si>
  <si>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</si>
  <si>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</si>
  <si>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</si>
  <si>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</si>
  <si>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</si>
  <si>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</si>
  <si>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</si>
  <si>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</si>
  <si>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</si>
  <si>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</si>
  <si>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</si>
  <si>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</si>
  <si>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</si>
  <si>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</si>
  <si>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</si>
  <si>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</si>
  <si>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</si>
  <si>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</si>
  <si>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</si>
  <si>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</si>
  <si>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</si>
  <si>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</si>
  <si>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</si>
  <si>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</si>
  <si>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</si>
  <si>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</si>
  <si>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</si>
  <si>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</si>
  <si>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</si>
  <si>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</si>
  <si>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</si>
  <si>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</si>
  <si>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</si>
  <si>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</si>
  <si>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</si>
  <si>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</si>
  <si>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</si>
  <si>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</si>
  <si>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</si>
  <si>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</si>
  <si>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</si>
  <si>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</si>
  <si>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</si>
  <si>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</si>
  <si>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</si>
  <si>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</si>
  <si>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</si>
  <si>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</si>
  <si>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</si>
  <si>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</si>
  <si>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</si>
  <si>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</si>
  <si>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</si>
  <si>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</si>
  <si>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</si>
  <si>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</si>
  <si>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</si>
  <si>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</si>
  <si>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</si>
  <si>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</si>
  <si>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</si>
  <si>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</si>
  <si>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</si>
  <si>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</si>
  <si>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</si>
  <si>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</si>
  <si>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</si>
  <si>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</si>
  <si>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</si>
  <si>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</si>
  <si>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</si>
  <si>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</si>
  <si>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</si>
  <si>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</si>
  <si>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</si>
  <si>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</si>
  <si>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</si>
  <si>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</si>
  <si>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</si>
  <si>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</si>
  <si>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</si>
  <si>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</si>
  <si>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</si>
  <si>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</si>
  <si>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</si>
  <si>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</si>
  <si>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</si>
  <si>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</si>
  <si>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</si>
  <si>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</si>
  <si>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</si>
  <si>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</si>
  <si>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</si>
  <si>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</si>
  <si>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</si>
  <si>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</si>
  <si>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</si>
  <si>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</si>
  <si>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</si>
  <si>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</si>
  <si>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</si>
  <si>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</si>
  <si>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</si>
  <si>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</si>
  <si>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</si>
  <si>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</si>
  <si>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</si>
  <si>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</si>
  <si>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</si>
  <si>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</si>
  <si>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</si>
  <si>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</si>
  <si>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</si>
  <si>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</si>
  <si>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</si>
  <si>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</si>
  <si>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</si>
  <si>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</si>
  <si>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</si>
  <si>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</si>
  <si>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</si>
  <si>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</si>
  <si>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</si>
  <si>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</si>
  <si>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</si>
  <si>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</si>
  <si>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</si>
  <si>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</si>
  <si>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</si>
  <si>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</si>
  <si>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</si>
  <si>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</si>
  <si>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</si>
  <si>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</si>
  <si>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</si>
  <si>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</si>
  <si>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</si>
  <si>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</si>
  <si>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</si>
  <si>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</si>
  <si>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</si>
  <si>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</si>
  <si>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</si>
  <si>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</si>
  <si>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</si>
  <si>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</si>
  <si>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</si>
  <si>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</si>
  <si>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</si>
  <si>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</si>
  <si>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</si>
  <si>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</si>
  <si>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</si>
  <si>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</si>
  <si>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</si>
  <si>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</si>
  <si>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</si>
  <si>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</si>
  <si>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</si>
  <si>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</si>
  <si>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</si>
  <si>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</si>
  <si>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</si>
  <si>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</si>
  <si>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</si>
  <si>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</si>
  <si>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</si>
  <si>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</si>
  <si>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</si>
  <si>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</si>
  <si>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</si>
  <si>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</si>
  <si>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</si>
  <si>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</si>
  <si>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</si>
  <si>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</si>
  <si>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</si>
  <si>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</si>
  <si>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</si>
  <si>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</si>
  <si>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</si>
  <si>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</si>
  <si>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</si>
  <si>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</si>
  <si>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</si>
  <si>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</si>
  <si>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</si>
  <si>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</si>
  <si>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</si>
  <si>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</si>
  <si>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</si>
  <si>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</si>
  <si>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</si>
  <si>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</si>
  <si>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</si>
  <si>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</si>
  <si>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</si>
  <si>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</si>
  <si>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</si>
  <si>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</si>
  <si>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</si>
  <si>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</si>
  <si>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</si>
  <si>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</si>
  <si>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</si>
  <si>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</si>
  <si>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</si>
  <si>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</si>
  <si>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</si>
  <si>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</si>
  <si>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</si>
  <si>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</si>
  <si>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</si>
  <si>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</si>
  <si>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</si>
  <si>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</si>
  <si>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</si>
  <si>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</si>
  <si>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</si>
  <si>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</si>
  <si>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</si>
  <si>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</si>
  <si>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</si>
  <si>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</si>
  <si>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</si>
  <si>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</si>
  <si>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</si>
  <si>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</si>
  <si>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</si>
  <si>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</si>
  <si>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</si>
  <si>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</si>
  <si>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</si>
  <si>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</si>
  <si>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</si>
  <si>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</si>
  <si>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</si>
  <si>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</si>
  <si>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</si>
  <si>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</si>
  <si>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</si>
  <si>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</si>
  <si>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</si>
  <si>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</si>
  <si>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</si>
  <si>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</si>
  <si>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</si>
  <si>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</si>
  <si>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</si>
  <si>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</si>
  <si>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</si>
  <si>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</si>
  <si>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</si>
  <si>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</si>
  <si>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</si>
  <si>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</si>
  <si>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</si>
  <si>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</si>
  <si>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</si>
  <si>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</si>
  <si>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</si>
  <si>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</si>
  <si>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</si>
  <si>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</si>
  <si>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</si>
  <si>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</si>
  <si>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</si>
  <si>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</si>
  <si>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</si>
  <si>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</si>
  <si>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</si>
  <si>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</si>
  <si>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</si>
  <si>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</si>
  <si>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</si>
  <si>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</si>
  <si>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</si>
  <si>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</si>
  <si>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</si>
  <si>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</si>
  <si>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</si>
  <si>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</si>
  <si>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</si>
  <si>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</si>
  <si>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</si>
  <si>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</si>
  <si>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</si>
  <si>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</si>
  <si>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</si>
  <si>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</si>
  <si>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</si>
  <si>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</si>
  <si>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</si>
  <si>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</si>
  <si>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</si>
  <si>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</si>
  <si>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</si>
  <si>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</si>
  <si>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</si>
  <si>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</si>
  <si>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</si>
  <si>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</si>
  <si>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</si>
  <si>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</si>
  <si>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</si>
  <si>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</si>
  <si>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</si>
  <si>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</si>
  <si>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</si>
  <si>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</si>
  <si>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</si>
  <si>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</si>
  <si>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</si>
  <si>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</si>
  <si>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</si>
  <si>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</si>
  <si>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</si>
  <si>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</si>
  <si>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</si>
  <si>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</si>
  <si>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</si>
  <si>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</si>
  <si>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</si>
  <si>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</si>
  <si>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</si>
  <si>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</si>
  <si>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</si>
  <si>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</si>
  <si>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</si>
  <si>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</si>
  <si>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</si>
  <si>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</si>
  <si>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</si>
  <si>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</si>
  <si>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</si>
  <si>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</si>
  <si>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</si>
  <si>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</si>
  <si>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</si>
  <si>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</si>
  <si>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</si>
  <si>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</si>
  <si>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</si>
  <si>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</si>
  <si>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</si>
  <si>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</si>
  <si>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</si>
  <si>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</si>
  <si>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</si>
  <si>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</si>
  <si>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</si>
  <si>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</si>
  <si>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</si>
  <si>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</si>
  <si>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</si>
  <si>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</si>
  <si>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</si>
  <si>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</si>
  <si>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</si>
  <si>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</si>
  <si>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</si>
  <si>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</si>
  <si>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</si>
  <si>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</si>
  <si>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</si>
  <si>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</si>
  <si>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</si>
  <si>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</si>
  <si>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</si>
  <si>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</si>
  <si>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</si>
  <si>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</si>
  <si>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</si>
  <si>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</si>
  <si>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</si>
  <si>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</si>
  <si>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</si>
  <si>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</si>
  <si>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</si>
  <si>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</si>
  <si>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</si>
  <si>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</si>
  <si>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</si>
  <si>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</si>
  <si>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</si>
  <si>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</si>
  <si>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</si>
  <si>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</si>
  <si>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</si>
  <si>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</si>
  <si>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</si>
  <si>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</si>
  <si>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</si>
  <si>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</si>
  <si>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</si>
  <si>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</si>
  <si>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</si>
  <si>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</si>
  <si>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</si>
  <si>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</si>
  <si>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</si>
  <si>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</si>
  <si>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</si>
  <si>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</si>
  <si>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</si>
  <si>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</si>
  <si>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</si>
  <si>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</si>
  <si>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</si>
  <si>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</si>
  <si>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</si>
  <si>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</si>
  <si>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</si>
  <si>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</si>
  <si>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</si>
  <si>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</si>
  <si>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</si>
  <si>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</si>
  <si>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</si>
  <si>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</si>
  <si>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</si>
  <si>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</si>
  <si>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</si>
  <si>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</si>
  <si>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</si>
  <si>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</si>
  <si>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</si>
  <si>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</si>
  <si>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</si>
  <si>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</si>
  <si>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</si>
  <si>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</si>
  <si>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</si>
  <si>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</si>
  <si>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</si>
  <si>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</si>
  <si>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</si>
  <si>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</si>
  <si>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</si>
  <si>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</si>
  <si>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</si>
  <si>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</si>
  <si>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</si>
  <si>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</si>
  <si>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</si>
  <si>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</si>
  <si>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</si>
  <si>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</si>
  <si>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</si>
  <si>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</si>
  <si>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</si>
  <si>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</si>
  <si>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</si>
  <si>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</si>
  <si>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</si>
  <si>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</si>
  <si>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</si>
  <si>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</si>
  <si>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</si>
  <si>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</si>
  <si>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</si>
  <si>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</si>
  <si>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</si>
  <si>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</si>
  <si>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</si>
  <si>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</si>
  <si>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</si>
  <si>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</si>
  <si>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</si>
  <si>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</si>
  <si>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</si>
  <si>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</si>
  <si>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</si>
  <si>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</si>
  <si>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</si>
  <si>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</si>
  <si>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</si>
  <si>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</si>
  <si>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</si>
  <si>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</si>
  <si>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</si>
  <si>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</si>
  <si>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</si>
  <si>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</si>
  <si>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</si>
  <si>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</si>
  <si>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</si>
  <si>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</si>
  <si>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</si>
  <si>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</si>
  <si>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</si>
  <si>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</si>
  <si>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</si>
  <si>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</si>
  <si>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</si>
  <si>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</si>
  <si>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</si>
  <si>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</si>
  <si>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</si>
  <si>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</si>
  <si>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</si>
  <si>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</si>
  <si>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</si>
  <si>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</si>
  <si>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</si>
  <si>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</si>
  <si>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</si>
  <si>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</si>
  <si>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</si>
  <si>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</si>
  <si>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</si>
  <si>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</si>
  <si>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</si>
  <si>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</si>
  <si>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</si>
  <si>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</si>
  <si>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</si>
  <si>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</si>
  <si>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</si>
  <si>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</si>
  <si>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</si>
  <si>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</si>
  <si>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</si>
  <si>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</si>
  <si>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</si>
  <si>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</si>
  <si>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</si>
  <si>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</si>
  <si>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</si>
  <si>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</si>
  <si>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</si>
  <si>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</si>
  <si>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</si>
  <si>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</si>
  <si>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</si>
  <si>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</si>
  <si>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</si>
  <si>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</si>
  <si>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</si>
  <si>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</si>
  <si>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</si>
  <si>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</si>
  <si>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</si>
  <si>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</si>
  <si>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</si>
  <si>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</si>
  <si>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</si>
  <si>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</si>
  <si>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</si>
  <si>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</si>
  <si>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</si>
  <si>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</si>
  <si>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</si>
  <si>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</si>
  <si>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</si>
  <si>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</si>
  <si>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</si>
  <si>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</si>
  <si>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</si>
  <si>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</si>
  <si>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</si>
  <si>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</si>
  <si>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</si>
  <si>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</si>
  <si>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</si>
  <si>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</si>
  <si>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</si>
  <si>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</si>
  <si>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</si>
  <si>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</si>
  <si>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</si>
  <si>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</si>
  <si>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</si>
  <si>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</si>
  <si>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</si>
  <si>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</si>
  <si>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</si>
  <si>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</si>
  <si>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</si>
  <si>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</si>
  <si>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</si>
  <si>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</si>
  <si>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</si>
  <si>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</si>
  <si>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</si>
  <si>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</si>
  <si>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</si>
  <si>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</si>
  <si>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</si>
  <si>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</si>
  <si>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</si>
  <si>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</si>
  <si>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</si>
  <si>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</si>
  <si>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</si>
  <si>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</si>
  <si>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</si>
  <si>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</si>
  <si>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</si>
  <si>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</si>
  <si>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</si>
  <si>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</si>
  <si>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</si>
  <si>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</si>
  <si>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</si>
  <si>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</si>
  <si>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</si>
  <si>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</si>
  <si>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</si>
  <si>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</si>
  <si>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</si>
  <si>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</si>
  <si>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</si>
  <si>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</si>
  <si>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</si>
  <si>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</si>
  <si>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</si>
  <si>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</si>
  <si>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</si>
  <si>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</si>
  <si>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</si>
  <si>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</si>
  <si>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</si>
  <si>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</si>
  <si>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</si>
  <si>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</si>
  <si>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</si>
  <si>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</si>
  <si>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</si>
  <si>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</si>
  <si>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</si>
  <si>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</si>
  <si>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</si>
  <si>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</si>
  <si>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</si>
  <si>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</si>
  <si>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</si>
  <si>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</si>
  <si>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</si>
  <si>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</si>
  <si>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</si>
  <si>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</si>
  <si>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</si>
  <si>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</si>
  <si>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</si>
  <si>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</si>
  <si>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</si>
  <si>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</si>
  <si>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</si>
  <si>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</si>
  <si>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</si>
  <si>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</si>
  <si>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</si>
  <si>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</si>
  <si>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</si>
  <si>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</si>
  <si>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</si>
  <si>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</si>
  <si>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</si>
  <si>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</si>
  <si>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</si>
  <si>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</si>
  <si>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</si>
  <si>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</si>
  <si>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</si>
  <si>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</si>
  <si>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</si>
  <si>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</si>
  <si>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</si>
  <si>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</si>
  <si>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</si>
  <si>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</si>
  <si>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</si>
  <si>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</si>
  <si>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</si>
  <si>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</si>
  <si>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</si>
  <si>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</si>
  <si>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</si>
  <si>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</si>
  <si>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</si>
  <si>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</si>
  <si>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</si>
  <si>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</si>
  <si>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</si>
  <si>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</si>
  <si>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</si>
  <si>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</si>
  <si>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</si>
  <si>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</si>
  <si>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</si>
  <si>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</si>
  <si>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</si>
  <si>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</si>
  <si>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</si>
  <si>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</si>
  <si>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</si>
  <si>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</si>
  <si>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</si>
  <si>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</si>
  <si>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</si>
  <si>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</si>
  <si>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</si>
  <si>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</si>
  <si>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</si>
  <si>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</si>
  <si>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</si>
  <si>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</si>
  <si>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</si>
  <si>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</si>
  <si>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</si>
  <si>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</si>
  <si>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</si>
  <si>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</si>
  <si>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</si>
  <si>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</si>
  <si>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</si>
  <si>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</si>
  <si>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</si>
  <si>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</si>
  <si>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</si>
  <si>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</si>
  <si>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</si>
  <si>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</si>
  <si>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</si>
  <si>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</si>
  <si>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</si>
  <si>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</si>
  <si>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</si>
  <si>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</si>
  <si>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</si>
  <si>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</si>
  <si>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</si>
  <si>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</si>
  <si>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</si>
  <si>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</si>
  <si>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</si>
  <si>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</si>
  <si>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</si>
  <si>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</si>
  <si>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</si>
  <si>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</si>
  <si>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</si>
  <si>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</si>
  <si>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</si>
  <si>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</si>
  <si>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</si>
  <si>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</si>
  <si>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</si>
  <si>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</si>
  <si>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</si>
  <si>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</si>
  <si>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</si>
  <si>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</si>
  <si>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</si>
  <si>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</si>
  <si>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</si>
  <si>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</si>
  <si>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</si>
  <si>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</si>
  <si>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</si>
  <si>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</si>
  <si>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</si>
  <si>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</si>
  <si>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</si>
  <si>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</si>
  <si>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</si>
  <si>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</si>
  <si>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</si>
  <si>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</si>
  <si>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</si>
  <si>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</si>
  <si>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</si>
  <si>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</si>
  <si>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</si>
  <si>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</si>
  <si>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</si>
  <si>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</si>
  <si>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</si>
  <si>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</si>
  <si>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</si>
  <si>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</si>
  <si>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</si>
  <si>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</si>
  <si>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</si>
  <si>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</si>
  <si>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</si>
  <si>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</si>
  <si>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</si>
  <si>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</si>
  <si>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</si>
  <si>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</si>
  <si>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</si>
  <si>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</si>
  <si>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</si>
  <si>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</si>
  <si>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</si>
  <si>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</si>
  <si>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</si>
  <si>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</si>
  <si>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</si>
  <si>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</si>
  <si>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</si>
  <si>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</si>
  <si>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</si>
  <si>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</si>
  <si>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</si>
  <si>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</si>
  <si>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</si>
  <si>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</si>
  <si>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</si>
  <si>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</si>
  <si>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</si>
  <si>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</si>
  <si>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</si>
  <si>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</si>
  <si>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</si>
  <si>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</si>
  <si>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</si>
  <si>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</si>
  <si>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</si>
  <si>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</si>
  <si>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</si>
  <si>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</si>
  <si>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</si>
  <si>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</si>
  <si>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</si>
  <si>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</si>
  <si>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</si>
  <si>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</si>
  <si>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</si>
  <si>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</si>
  <si>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</si>
  <si>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</si>
  <si>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</si>
  <si>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</si>
  <si>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</si>
  <si>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</si>
  <si>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</si>
  <si>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</si>
  <si>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</si>
  <si>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</si>
  <si>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</si>
  <si>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</si>
  <si>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</si>
  <si>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</si>
  <si>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</si>
  <si>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</si>
  <si>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</si>
  <si>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</si>
  <si>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</si>
  <si>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</si>
  <si>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</si>
  <si>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</si>
  <si>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</si>
  <si>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</si>
  <si>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</si>
  <si>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</si>
  <si>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</si>
  <si>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</si>
  <si>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</si>
  <si>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</si>
  <si>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</si>
  <si>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</si>
  <si>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</si>
  <si>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</si>
  <si>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</si>
  <si>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</si>
  <si>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</si>
  <si>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</si>
  <si>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</si>
  <si>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</si>
  <si>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</si>
  <si>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</si>
  <si>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</si>
  <si>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</si>
  <si>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</si>
  <si>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</si>
  <si>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</si>
  <si>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</si>
  <si>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</si>
  <si>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</si>
  <si>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</si>
  <si>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</si>
  <si>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</si>
  <si>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</si>
  <si>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</si>
  <si>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</si>
  <si>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</si>
  <si>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</si>
  <si>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</si>
  <si>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</si>
  <si>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</si>
  <si>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</si>
  <si>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</si>
  <si>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</si>
  <si>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</si>
  <si>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</si>
  <si>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</si>
  <si>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</si>
  <si>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</si>
  <si>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</si>
  <si>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</si>
  <si>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</si>
  <si>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</si>
  <si>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</si>
  <si>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</si>
  <si>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</si>
  <si>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</si>
  <si>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</si>
  <si>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</si>
  <si>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</si>
  <si>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</si>
  <si>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</si>
  <si>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</si>
  <si>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</si>
  <si>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</si>
  <si>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</si>
  <si>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</si>
  <si>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</si>
  <si>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</si>
  <si>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</si>
  <si>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</si>
  <si>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</si>
  <si>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</si>
  <si>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</si>
  <si>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</si>
  <si>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</si>
  <si>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</si>
  <si>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</si>
  <si>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</si>
  <si>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</si>
  <si>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</si>
  <si>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</si>
  <si>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</si>
  <si>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</si>
  <si>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</si>
  <si>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</si>
  <si>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</si>
  <si>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</si>
  <si>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</si>
  <si>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</si>
  <si>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</si>
  <si>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</si>
  <si>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</si>
  <si>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</si>
  <si>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</si>
  <si>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</si>
  <si>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</si>
  <si>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</si>
  <si>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</si>
  <si>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</si>
  <si>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</si>
  <si>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</si>
  <si>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</si>
  <si>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</si>
  <si>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</si>
  <si>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</si>
  <si>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</si>
  <si>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</si>
  <si>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</si>
  <si>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</si>
  <si>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</si>
  <si>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</si>
  <si>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</si>
  <si>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</si>
  <si>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</si>
  <si>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</si>
  <si>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</si>
  <si>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</si>
  <si>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</si>
  <si>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</si>
  <si>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</si>
  <si>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</si>
  <si>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</si>
  <si>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</si>
  <si>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</si>
  <si>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</si>
  <si>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</si>
  <si>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</si>
  <si>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</si>
  <si>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</si>
  <si>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</si>
  <si>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</si>
  <si>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</si>
  <si>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</si>
  <si>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</si>
  <si>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</si>
  <si>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</si>
  <si>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</si>
  <si>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</si>
  <si>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</si>
  <si>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</si>
  <si>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</si>
  <si>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</si>
  <si>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</si>
  <si>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</si>
  <si>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</si>
  <si>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</si>
  <si>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</si>
  <si>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</si>
  <si>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</si>
  <si>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</si>
  <si>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</si>
  <si>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</si>
  <si>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</si>
  <si>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</si>
  <si>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</si>
  <si>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</si>
  <si>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</si>
  <si>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</si>
  <si>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</si>
  <si>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</si>
  <si>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</si>
  <si>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</si>
  <si>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</si>
  <si>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</si>
  <si>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</si>
  <si>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</si>
  <si>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</si>
  <si>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</si>
  <si>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</si>
  <si>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</si>
  <si>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</si>
  <si>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</si>
  <si>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</si>
  <si>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</si>
  <si>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</si>
  <si>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</si>
  <si>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</si>
  <si>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</si>
  <si>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</si>
  <si>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</si>
  <si>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</si>
  <si>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</si>
  <si>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</si>
  <si>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</si>
  <si>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</si>
  <si>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</si>
  <si>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</si>
  <si>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</si>
  <si>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</si>
  <si>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</si>
  <si>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</si>
  <si>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</si>
  <si>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</si>
  <si>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</si>
  <si>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</si>
  <si>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</si>
  <si>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</si>
  <si>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</si>
  <si>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</si>
  <si>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</si>
  <si>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</si>
  <si>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</si>
  <si>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</si>
  <si>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</si>
  <si>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</si>
  <si>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</si>
  <si>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</si>
  <si>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</si>
  <si>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</si>
  <si>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</si>
  <si>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</si>
  <si>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</si>
  <si>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</si>
  <si>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</si>
  <si>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</si>
  <si>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</si>
  <si>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</si>
  <si>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</si>
  <si>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</si>
  <si>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</si>
  <si>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</si>
  <si>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</si>
  <si>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</si>
  <si>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</si>
  <si>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</si>
  <si>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</si>
  <si>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</si>
  <si>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</si>
  <si>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</si>
  <si>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</si>
  <si>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</si>
  <si>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</si>
  <si>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</si>
  <si>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</si>
  <si>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</si>
  <si>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</si>
  <si>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</si>
  <si>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</si>
  <si>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</si>
  <si>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</si>
  <si>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</si>
  <si>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</si>
  <si>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</si>
  <si>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</si>
  <si>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</si>
  <si>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</si>
  <si>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</si>
  <si>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</si>
  <si>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</si>
  <si>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</si>
  <si>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</si>
  <si>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</si>
  <si>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</si>
  <si>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</si>
  <si>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</si>
  <si>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</si>
  <si>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</si>
  <si>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</si>
  <si>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</si>
  <si>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</si>
  <si>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</si>
  <si>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</si>
  <si>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</si>
  <si>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</si>
  <si>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</si>
  <si>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</si>
  <si>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</si>
  <si>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</si>
  <si>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</si>
  <si>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</si>
  <si>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</si>
  <si>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</si>
  <si>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</si>
  <si>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</si>
  <si>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</si>
  <si>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</si>
  <si>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</si>
  <si>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</si>
  <si>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</si>
  <si>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</si>
  <si>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</si>
  <si>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</si>
  <si>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</si>
  <si>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</si>
  <si>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</si>
  <si>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</si>
  <si>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</si>
  <si>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</si>
  <si>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</si>
  <si>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</si>
  <si>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</si>
  <si>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</si>
  <si>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</si>
  <si>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</si>
  <si>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</si>
  <si>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</si>
  <si>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</si>
  <si>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</si>
  <si>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</si>
  <si>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</si>
  <si>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</si>
  <si>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</si>
  <si>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</si>
  <si>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</si>
  <si>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</si>
  <si>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</si>
  <si>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</si>
  <si>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</si>
  <si>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</si>
  <si>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</si>
  <si>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</si>
  <si>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</si>
  <si>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</si>
  <si>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</si>
  <si>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</si>
  <si>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</si>
  <si>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</si>
  <si>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</si>
  <si>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</si>
  <si>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</si>
  <si>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</si>
  <si>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</si>
  <si>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</si>
  <si>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</si>
  <si>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</si>
  <si>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</si>
  <si>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</si>
  <si>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</si>
  <si>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</si>
  <si>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</si>
  <si>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</si>
  <si>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</si>
  <si>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</si>
  <si>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</si>
  <si>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</si>
  <si>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</si>
  <si>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</si>
  <si>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</si>
  <si>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</si>
  <si>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</si>
  <si>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</si>
  <si>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</si>
  <si>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</si>
  <si>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</si>
  <si>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</si>
  <si>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</si>
  <si>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</si>
  <si>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</si>
  <si>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</si>
  <si>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</si>
  <si>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</si>
  <si>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</si>
  <si>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</si>
  <si>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</si>
  <si>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</si>
  <si>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</si>
  <si>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</si>
  <si>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</si>
  <si>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</si>
  <si>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</si>
  <si>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</si>
  <si>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</si>
  <si>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</si>
  <si>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</si>
  <si>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</si>
  <si>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</si>
  <si>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</si>
  <si>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</si>
  <si>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</si>
  <si>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</si>
  <si>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</si>
  <si>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</si>
  <si>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</si>
  <si>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</si>
  <si>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</si>
  <si>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</si>
  <si>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</si>
  <si>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</si>
  <si>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</si>
  <si>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</si>
  <si>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</si>
  <si>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</si>
  <si>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</si>
  <si>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</si>
  <si>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</si>
  <si>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</si>
  <si>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</si>
  <si>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</si>
  <si>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</si>
  <si>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</si>
  <si>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</si>
  <si>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</si>
  <si>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</si>
  <si>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</si>
  <si>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</si>
  <si>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</si>
  <si>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</si>
  <si>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</si>
  <si>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</si>
  <si>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</si>
  <si>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</si>
  <si>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</si>
  <si>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</si>
  <si>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</si>
  <si>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</si>
  <si>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</si>
  <si>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</si>
  <si>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</si>
  <si>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</si>
  <si>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</si>
  <si>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</si>
  <si>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</si>
  <si>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</si>
  <si>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</si>
  <si>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</si>
  <si>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</si>
  <si>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</si>
  <si>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</si>
  <si>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</si>
  <si>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</si>
  <si>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</si>
  <si>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</si>
  <si>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</si>
  <si>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</si>
  <si>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</si>
  <si>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</si>
  <si>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</si>
  <si>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</si>
  <si>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</si>
  <si>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</si>
  <si>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</si>
  <si>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</si>
  <si>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</si>
  <si>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</si>
  <si>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</si>
  <si>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</si>
  <si>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</si>
  <si>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</si>
  <si>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</si>
  <si>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</si>
  <si>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</si>
  <si>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</si>
  <si>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</si>
  <si>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</si>
  <si>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</si>
  <si>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</si>
  <si>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</si>
  <si>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</si>
  <si>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</si>
  <si>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</si>
  <si>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</si>
  <si>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</si>
  <si>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</si>
  <si>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</si>
  <si>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</si>
  <si>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</si>
  <si>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</si>
  <si>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</si>
  <si>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</si>
  <si>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</si>
  <si>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</si>
  <si>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</si>
  <si>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</si>
  <si>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</si>
  <si>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</si>
  <si>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</si>
  <si>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</si>
  <si>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</si>
  <si>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</si>
  <si>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</si>
  <si>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</si>
  <si>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</si>
  <si>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</si>
  <si>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</si>
  <si>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</si>
  <si>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</si>
  <si>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</si>
  <si>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</si>
  <si>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</si>
  <si>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</si>
  <si>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</si>
  <si>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</si>
  <si>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</si>
  <si>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</si>
  <si>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</si>
  <si>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</si>
  <si>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</si>
  <si>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</si>
  <si>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</si>
  <si>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</si>
  <si>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</si>
  <si>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</si>
  <si>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</si>
  <si>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</si>
  <si>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</si>
  <si>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</si>
  <si>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</si>
  <si>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</si>
  <si>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</si>
  <si>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</si>
  <si>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</si>
  <si>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</si>
  <si>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</si>
  <si>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</si>
  <si>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</si>
  <si>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</si>
  <si>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</si>
  <si>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</si>
  <si>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</si>
  <si>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</si>
  <si>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</si>
  <si>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</si>
  <si>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</si>
  <si>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</si>
  <si>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</si>
  <si>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</si>
  <si>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</si>
  <si>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</si>
  <si>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</si>
  <si>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</si>
  <si>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</si>
  <si>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</si>
  <si>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</si>
  <si>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</si>
  <si>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</si>
  <si>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</si>
  <si>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</si>
  <si>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</si>
  <si>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</si>
  <si>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</si>
  <si>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</si>
  <si>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</si>
  <si>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</si>
  <si>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</si>
  <si>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</si>
  <si>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</si>
  <si>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</si>
  <si>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</si>
  <si>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</si>
  <si>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</si>
  <si>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</si>
  <si>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</si>
  <si>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</si>
  <si>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</si>
  <si>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</si>
  <si>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</si>
  <si>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</si>
  <si>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</si>
  <si>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</si>
  <si>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</si>
  <si>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</si>
  <si>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</si>
  <si>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</si>
  <si>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</si>
  <si>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</si>
  <si>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</si>
  <si>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</si>
  <si>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</si>
  <si>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</si>
  <si>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</si>
  <si>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</si>
  <si>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</si>
  <si>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</si>
  <si>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</si>
  <si>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</si>
  <si>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</si>
  <si>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</si>
  <si>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</si>
  <si>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</si>
  <si>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</si>
  <si>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</si>
  <si>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</si>
  <si>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</si>
  <si>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</si>
  <si>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</si>
  <si>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</si>
  <si>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</si>
  <si>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</si>
  <si>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</si>
  <si>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</si>
  <si>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</si>
  <si>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</si>
  <si>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</si>
  <si>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</si>
  <si>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</si>
  <si>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</si>
  <si>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</si>
  <si>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</si>
  <si>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</si>
  <si>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</si>
  <si>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</si>
  <si>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</si>
  <si>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</si>
  <si>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</si>
  <si>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</si>
  <si>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</si>
  <si>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</si>
  <si>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</si>
  <si>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</si>
  <si>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</si>
  <si>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</si>
  <si>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</si>
  <si>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</si>
  <si>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</si>
  <si>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</si>
  <si>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</si>
  <si>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</si>
  <si>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</si>
  <si>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</si>
  <si>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</si>
  <si>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</si>
  <si>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</si>
  <si>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</si>
  <si>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</si>
  <si>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</si>
  <si>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</si>
  <si>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</si>
  <si>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</si>
  <si>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</si>
  <si>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</si>
  <si>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</si>
  <si>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</si>
  <si>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</si>
  <si>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</si>
  <si>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</si>
  <si>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</si>
  <si>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</si>
  <si>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</si>
  <si>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</si>
  <si>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</si>
  <si>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</si>
  <si>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</si>
  <si>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</si>
  <si>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</si>
  <si>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</si>
  <si>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</si>
  <si>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</si>
  <si>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</si>
  <si>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</si>
  <si>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</si>
  <si>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</si>
  <si>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</si>
  <si>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</si>
  <si>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</si>
  <si>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</si>
  <si>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</si>
  <si>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</si>
  <si>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</si>
  <si>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</si>
  <si>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</si>
  <si>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</si>
  <si>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</si>
  <si>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</si>
  <si>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</si>
  <si>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</si>
  <si>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</si>
  <si>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</si>
  <si>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</si>
  <si>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</si>
  <si>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</si>
  <si>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</si>
  <si>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</si>
  <si>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</si>
  <si>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</si>
  <si>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</si>
  <si>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</si>
  <si>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</si>
  <si>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</si>
  <si>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</si>
  <si>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</si>
  <si>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</si>
  <si>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</si>
  <si>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</si>
  <si>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</si>
  <si>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</si>
  <si>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</si>
  <si>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</si>
  <si>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</si>
  <si>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</si>
  <si>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</si>
  <si>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</si>
  <si>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</si>
  <si>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</si>
  <si>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</si>
  <si>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</si>
  <si>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</si>
  <si>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</si>
  <si>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</si>
  <si>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</si>
  <si>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</si>
  <si>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</si>
  <si>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</si>
  <si>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</si>
  <si>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</si>
  <si>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</si>
  <si>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</si>
  <si>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</si>
  <si>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</si>
  <si>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</si>
  <si>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</si>
  <si>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</si>
  <si>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</si>
  <si>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</si>
  <si>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</si>
  <si>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</si>
  <si>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</si>
  <si>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</si>
  <si>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</si>
  <si>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</si>
  <si>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</si>
  <si>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</si>
  <si>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</si>
  <si>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</si>
  <si>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</si>
  <si>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</si>
  <si>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</si>
  <si>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</si>
  <si>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</si>
  <si>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</si>
  <si>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</si>
  <si>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</si>
  <si>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</si>
  <si>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</si>
  <si>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</si>
  <si>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</si>
  <si>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</si>
  <si>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</si>
  <si>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</si>
  <si>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</si>
  <si>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</si>
  <si>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</si>
  <si>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</si>
  <si>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</si>
  <si>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</si>
  <si>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</si>
  <si>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</si>
  <si>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</si>
  <si>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</si>
  <si>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</si>
  <si>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</si>
  <si>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</si>
  <si>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</si>
  <si>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</si>
  <si>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</si>
  <si>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</si>
  <si>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</si>
  <si>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</si>
  <si>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</si>
  <si>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</si>
  <si>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</si>
  <si>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</si>
  <si>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</si>
  <si>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</si>
  <si>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</si>
  <si>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</si>
  <si>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</si>
  <si>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</si>
  <si>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</si>
  <si>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</si>
  <si>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</si>
  <si>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</si>
  <si>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</si>
  <si>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</si>
  <si>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</si>
  <si>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</si>
  <si>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</si>
  <si>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</si>
  <si>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</si>
  <si>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</si>
  <si>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</si>
  <si>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</si>
  <si>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</si>
  <si>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</si>
  <si>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</si>
  <si>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</si>
  <si>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</si>
  <si>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</si>
  <si>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</si>
  <si>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</si>
  <si>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</si>
  <si>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</si>
  <si>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</si>
  <si>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</si>
  <si>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</si>
  <si>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</si>
  <si>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</si>
  <si>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</si>
  <si>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</si>
  <si>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</si>
  <si>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</si>
  <si>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</si>
  <si>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</si>
  <si>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</si>
  <si>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</si>
  <si>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</si>
  <si>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</si>
  <si>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</si>
  <si>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</si>
  <si>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</si>
  <si>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</si>
  <si>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</si>
  <si>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</si>
  <si>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</si>
  <si>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</si>
  <si>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</si>
  <si>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</si>
  <si>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</si>
  <si>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</si>
  <si>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</si>
  <si>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</si>
  <si>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</si>
  <si>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</si>
  <si>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</si>
  <si>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</si>
  <si>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</si>
  <si>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</si>
  <si>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</si>
  <si>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</si>
  <si>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</si>
  <si>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</si>
  <si>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</si>
  <si>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</si>
  <si>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</si>
  <si>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</si>
  <si>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</si>
  <si>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</si>
  <si>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</si>
  <si>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</si>
  <si>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</si>
  <si>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</si>
  <si>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</si>
  <si>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</si>
  <si>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</si>
  <si>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</si>
  <si>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</si>
  <si>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</si>
  <si>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</si>
  <si>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</si>
  <si>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</si>
  <si>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</si>
  <si>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</si>
  <si>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</si>
  <si>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</si>
  <si>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</si>
  <si>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</si>
  <si>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</si>
  <si>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</si>
  <si>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</si>
  <si>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</si>
  <si>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</si>
  <si>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</si>
  <si>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</si>
  <si>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</si>
  <si>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</si>
  <si>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</si>
  <si>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</si>
  <si>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</si>
  <si>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</si>
  <si>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</si>
  <si>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</si>
  <si>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</si>
  <si>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</si>
  <si>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</si>
  <si>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</si>
  <si>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</si>
  <si>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</si>
  <si>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</si>
  <si>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</si>
  <si>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</si>
  <si>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</si>
  <si>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</si>
  <si>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</si>
  <si>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</si>
  <si>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</si>
  <si>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</si>
  <si>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</si>
  <si>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</si>
  <si>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</si>
  <si>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</si>
  <si>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</si>
  <si>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</si>
  <si>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</si>
  <si>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</si>
  <si>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</si>
  <si>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</si>
  <si>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</si>
  <si>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</si>
  <si>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</si>
  <si>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</si>
  <si>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</si>
  <si>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</si>
  <si>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</si>
  <si>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</si>
  <si>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</si>
  <si>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</si>
  <si>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</si>
  <si>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</si>
  <si>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</si>
  <si>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</si>
  <si>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</si>
  <si>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</si>
  <si>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</si>
  <si>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</si>
  <si>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</si>
  <si>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</si>
  <si>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</si>
  <si>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</si>
  <si>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</si>
  <si>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</si>
  <si>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</si>
  <si>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</si>
  <si>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</si>
  <si>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</si>
  <si>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</si>
  <si>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</si>
  <si>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</si>
  <si>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</si>
  <si>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</si>
  <si>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</si>
  <si>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</si>
  <si>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</si>
  <si>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</si>
  <si>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</si>
  <si>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</si>
  <si>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</si>
  <si>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</si>
  <si>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</si>
  <si>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</si>
  <si>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</si>
  <si>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</si>
  <si>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</si>
  <si>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</si>
  <si>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</si>
  <si>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</si>
  <si>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</si>
  <si>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</si>
  <si>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</si>
  <si>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</si>
  <si>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</si>
  <si>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</si>
  <si>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</si>
  <si>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</si>
  <si>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</si>
  <si>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</si>
  <si>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</si>
  <si>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</si>
  <si>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</si>
  <si>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</si>
  <si>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</si>
  <si>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</si>
  <si>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</si>
  <si>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</si>
  <si>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</si>
  <si>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</si>
  <si>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</si>
  <si>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</si>
  <si>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</si>
  <si>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</si>
  <si>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</si>
  <si>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</si>
  <si>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</si>
  <si>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</si>
  <si>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</si>
  <si>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</si>
  <si>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</si>
  <si>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</si>
  <si>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</si>
  <si>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</si>
  <si>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</si>
  <si>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</si>
  <si>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</si>
  <si>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</si>
  <si>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</si>
  <si>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</si>
  <si>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</si>
  <si>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</si>
  <si>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</si>
  <si>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</si>
  <si>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</si>
  <si>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</si>
  <si>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</si>
  <si>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</si>
  <si>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</si>
  <si>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</si>
  <si>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</si>
  <si>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</si>
  <si>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</si>
  <si>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</si>
  <si>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</si>
  <si>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</si>
  <si>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</si>
  <si>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</si>
  <si>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</si>
  <si>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</si>
  <si>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</si>
  <si>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</si>
  <si>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</si>
  <si>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</si>
  <si>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</si>
  <si>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</si>
  <si>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</si>
  <si>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</si>
  <si>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</si>
  <si>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</si>
  <si>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</si>
  <si>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</si>
  <si>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</si>
  <si>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</si>
  <si>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</si>
  <si>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</si>
  <si>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</si>
  <si>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</si>
  <si>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</si>
  <si>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</si>
  <si>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</si>
  <si>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</si>
  <si>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</si>
  <si>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</si>
  <si>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</si>
  <si>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</si>
  <si>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</si>
  <si>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</si>
  <si>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</si>
  <si>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</si>
  <si>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</si>
  <si>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</si>
  <si>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</si>
  <si>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</si>
  <si>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</si>
  <si>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</si>
  <si>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</si>
  <si>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</si>
  <si>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</si>
  <si>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</si>
  <si>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</si>
  <si>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</si>
  <si>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</si>
  <si>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</si>
  <si>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</si>
  <si>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</si>
  <si>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</si>
  <si>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</si>
  <si>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</si>
  <si>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</si>
  <si>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</si>
  <si>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</si>
  <si>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</si>
  <si>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</si>
  <si>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</si>
  <si>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</si>
  <si>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</si>
  <si>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</si>
  <si>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</si>
  <si>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</si>
  <si>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</si>
  <si>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</si>
  <si>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</si>
  <si>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</si>
  <si>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</si>
  <si>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</si>
  <si>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</si>
  <si>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</si>
  <si>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</si>
  <si>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</si>
  <si>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</si>
  <si>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</si>
  <si>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</si>
  <si>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</si>
  <si>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</si>
  <si>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</si>
  <si>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</si>
  <si>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</si>
  <si>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</si>
  <si>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</si>
  <si>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</si>
  <si>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</si>
  <si>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</si>
  <si>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</si>
  <si>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</si>
  <si>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</si>
  <si>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</si>
  <si>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</si>
  <si>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</si>
  <si>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</si>
  <si>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</si>
  <si>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</si>
  <si>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</si>
  <si>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</si>
  <si>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</si>
  <si>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</si>
  <si>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</si>
  <si>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</si>
  <si>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</si>
  <si>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</si>
  <si>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</si>
  <si>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</si>
  <si>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</si>
  <si>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</si>
  <si>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</si>
  <si>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</si>
  <si>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</si>
  <si>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</si>
  <si>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</si>
  <si>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</si>
  <si>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</si>
  <si>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</si>
  <si>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</si>
  <si>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</si>
  <si>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</si>
  <si>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</si>
  <si>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</si>
  <si>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</si>
  <si>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</si>
  <si>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</si>
  <si>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</si>
  <si>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</si>
  <si>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</si>
  <si>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</si>
  <si>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</si>
  <si>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</si>
  <si>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</si>
  <si>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</si>
  <si>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</si>
  <si>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</si>
  <si>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</si>
  <si>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</si>
  <si>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</si>
  <si>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</si>
  <si>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</si>
  <si>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</si>
  <si>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</si>
  <si>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</si>
  <si>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</si>
  <si>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</si>
  <si>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</si>
  <si>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</si>
  <si>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</si>
  <si>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</si>
  <si>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</si>
  <si>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</si>
  <si>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</si>
  <si>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</si>
  <si>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</si>
  <si>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</si>
  <si>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</si>
  <si>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</si>
  <si>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</si>
  <si>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</si>
  <si>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</si>
  <si>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</si>
  <si>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</si>
  <si>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</si>
  <si>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</si>
  <si>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</si>
  <si>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</si>
  <si>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</si>
  <si>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</si>
  <si>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</si>
  <si>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</si>
  <si>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</si>
  <si>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</si>
  <si>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</si>
  <si>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</si>
  <si>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</si>
  <si>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</si>
  <si>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</si>
  <si>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</si>
  <si>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</si>
  <si>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</si>
  <si>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</si>
  <si>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</si>
  <si>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</si>
  <si>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</si>
  <si>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</si>
  <si>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</si>
  <si>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</si>
  <si>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</si>
  <si>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</si>
  <si>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</si>
  <si>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</si>
  <si>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</si>
  <si>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</si>
  <si>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</si>
  <si>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</si>
  <si>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</si>
  <si>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</si>
  <si>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</si>
  <si>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</si>
  <si>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</si>
  <si>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</si>
  <si>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</si>
  <si>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</si>
  <si>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</si>
  <si>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</si>
  <si>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</si>
  <si>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</si>
  <si>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</si>
  <si>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</si>
  <si>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</si>
  <si>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</si>
  <si>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</si>
  <si>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</si>
  <si>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</si>
  <si>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</si>
  <si>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</si>
  <si>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</si>
  <si>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</si>
  <si>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</si>
  <si>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</si>
  <si>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</si>
  <si>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</si>
  <si>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</si>
  <si>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</si>
  <si>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</si>
  <si>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</si>
  <si>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</si>
  <si>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</si>
  <si>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</si>
  <si>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</si>
  <si>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</si>
  <si>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</si>
  <si>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</si>
  <si>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</si>
  <si>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</si>
  <si>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</si>
  <si>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</si>
  <si>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</si>
  <si>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</si>
  <si>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</si>
  <si>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</si>
  <si>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</si>
  <si>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</si>
  <si>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</si>
  <si>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</si>
  <si>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</si>
  <si>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</si>
  <si>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</si>
  <si>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</si>
  <si>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</si>
  <si>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</si>
  <si>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</si>
  <si>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</si>
  <si>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</si>
  <si>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</si>
  <si>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</si>
  <si>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</si>
  <si>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</si>
  <si>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</si>
  <si>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</si>
  <si>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</si>
  <si>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</si>
  <si>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</si>
  <si>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</si>
  <si>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</si>
  <si>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</si>
  <si>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</si>
  <si>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</si>
  <si>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</si>
  <si>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</si>
  <si>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</si>
  <si>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</si>
  <si>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</si>
  <si>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</si>
  <si>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</si>
  <si>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</si>
  <si>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</si>
  <si>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</si>
  <si>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</si>
  <si>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</si>
  <si>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</si>
  <si>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</si>
  <si>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</si>
  <si>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</si>
  <si>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</si>
  <si>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</si>
  <si>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</si>
  <si>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</si>
  <si>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</si>
  <si>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</si>
  <si>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</si>
  <si>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</si>
  <si>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</si>
  <si>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</si>
  <si>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</si>
  <si>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</si>
  <si>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</si>
  <si>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</si>
  <si>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</si>
  <si>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</si>
  <si>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</si>
  <si>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</si>
  <si>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</si>
  <si>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</si>
  <si>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</si>
  <si>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</si>
  <si>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</si>
  <si>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</si>
  <si>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</si>
  <si>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</si>
  <si>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</si>
  <si>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</si>
  <si>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</si>
  <si>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</si>
  <si>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</si>
  <si>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</si>
  <si>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</si>
  <si>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</si>
  <si>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</si>
  <si>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</si>
  <si>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</si>
  <si>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</si>
  <si>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</si>
  <si>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</si>
  <si>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</si>
  <si>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</si>
  <si>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</si>
  <si>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</si>
  <si>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</si>
  <si>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</si>
  <si>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</si>
  <si>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</si>
  <si>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</si>
  <si>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</si>
  <si>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</si>
  <si>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</si>
  <si>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</si>
  <si>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</si>
  <si>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</si>
  <si>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</si>
  <si>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</si>
  <si>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</si>
  <si>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</si>
  <si>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</si>
  <si>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</si>
  <si>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</si>
  <si>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</si>
  <si>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</si>
  <si>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</si>
  <si>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</si>
  <si>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</si>
  <si>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</si>
  <si>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</si>
  <si>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</si>
  <si>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</si>
  <si>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</si>
  <si>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</si>
  <si>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</si>
  <si>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</si>
  <si>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</si>
  <si>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</si>
  <si>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</si>
  <si>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</si>
  <si>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</si>
  <si>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</si>
  <si>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</si>
  <si>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</si>
  <si>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</si>
  <si>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</si>
  <si>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</si>
  <si>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</si>
  <si>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</si>
  <si>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</si>
  <si>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</si>
  <si>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</si>
  <si>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</si>
  <si>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</si>
  <si>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</si>
  <si>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</si>
  <si>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</si>
  <si>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</si>
  <si>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</si>
  <si>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</si>
  <si>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</si>
  <si>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</si>
  <si>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</si>
  <si>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</si>
  <si>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</si>
  <si>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</si>
  <si>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</si>
  <si>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</si>
  <si>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</si>
  <si>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</si>
  <si>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</si>
  <si>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</si>
  <si>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</si>
  <si>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</si>
  <si>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</si>
  <si>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</si>
  <si>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</si>
  <si>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</si>
  <si>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</si>
  <si>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</si>
  <si>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</si>
  <si>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</si>
  <si>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</si>
  <si>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</si>
  <si>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</si>
  <si>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</si>
  <si>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</si>
  <si>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</si>
  <si>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</si>
  <si>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</si>
  <si>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</si>
  <si>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</si>
  <si>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</si>
  <si>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</si>
  <si>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</si>
  <si>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</si>
  <si>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</si>
  <si>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</si>
  <si>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</si>
  <si>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</si>
  <si>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</si>
  <si>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</si>
  <si>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</si>
  <si>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</si>
  <si>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</si>
  <si>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</si>
  <si>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</si>
  <si>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</si>
  <si>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</si>
  <si>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</si>
  <si>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</si>
  <si>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</si>
  <si>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</si>
  <si>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</si>
  <si>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</si>
  <si>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</si>
  <si>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</si>
  <si>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</si>
  <si>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</si>
  <si>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</si>
  <si>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</si>
  <si>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</si>
  <si>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</si>
  <si>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</si>
  <si>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</si>
  <si>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</si>
  <si>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</si>
  <si>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</si>
  <si>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</si>
  <si>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</si>
  <si>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</si>
  <si>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</si>
  <si>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</si>
  <si>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</si>
  <si>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</si>
  <si>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</si>
  <si>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</si>
  <si>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</si>
  <si>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</si>
  <si>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</si>
  <si>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</si>
  <si>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</si>
  <si>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</si>
  <si>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</si>
  <si>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</si>
  <si>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</si>
  <si>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</si>
  <si>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</si>
  <si>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</si>
  <si>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</si>
  <si>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</si>
  <si>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</si>
  <si>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</si>
  <si>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</si>
  <si>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</si>
  <si>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</si>
  <si>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</si>
  <si>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</si>
  <si>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</si>
  <si>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</si>
  <si>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</si>
  <si>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</si>
  <si>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</si>
  <si>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</si>
  <si>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</si>
  <si>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</si>
  <si>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</si>
  <si>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</si>
  <si>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</si>
  <si>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</si>
  <si>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</si>
  <si>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</si>
  <si>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</si>
  <si>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</si>
  <si>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</si>
  <si>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</si>
  <si>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</si>
  <si>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</si>
  <si>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</si>
  <si>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</si>
  <si>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</si>
  <si>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</si>
  <si>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</si>
  <si>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</si>
  <si>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</si>
  <si>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</si>
  <si>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</si>
  <si>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</si>
  <si>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</si>
  <si>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</si>
  <si>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</si>
  <si>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</si>
  <si>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</si>
  <si>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</si>
  <si>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</si>
  <si>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</si>
  <si>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</si>
  <si>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</si>
  <si>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</si>
  <si>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</si>
  <si>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</si>
  <si>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</si>
  <si>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</si>
  <si>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</si>
  <si>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</si>
  <si>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</si>
  <si>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</si>
  <si>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</si>
  <si>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</si>
  <si>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</si>
  <si>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</si>
  <si>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</si>
  <si>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</si>
  <si>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</si>
  <si>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</si>
  <si>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</si>
  <si>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</si>
  <si>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</si>
  <si>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</si>
  <si>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</si>
  <si>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</si>
  <si>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</si>
  <si>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</si>
  <si>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</si>
  <si>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</si>
  <si>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</si>
  <si>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</si>
  <si>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</si>
  <si>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</si>
  <si>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</si>
  <si>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</si>
  <si>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</si>
  <si>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</si>
  <si>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</si>
  <si>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</si>
  <si>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</si>
  <si>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</si>
  <si>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</si>
  <si>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</si>
  <si>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</si>
  <si>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</si>
  <si>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</si>
  <si>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</si>
  <si>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</si>
  <si>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</si>
  <si>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</si>
  <si>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</si>
  <si>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</si>
  <si>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</si>
  <si>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</si>
  <si>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</si>
  <si>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</si>
  <si>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</si>
  <si>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</si>
  <si>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</si>
  <si>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</si>
  <si>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</si>
  <si>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</si>
  <si>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</si>
  <si>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</si>
  <si>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</si>
  <si>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</si>
  <si>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</si>
  <si>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</si>
  <si>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</si>
  <si>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</si>
  <si>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</si>
  <si>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</si>
  <si>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</si>
  <si>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</si>
  <si>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</si>
  <si>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</si>
  <si>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</si>
  <si>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</si>
  <si>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</si>
  <si>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</si>
  <si>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</si>
  <si>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</si>
  <si>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</si>
  <si>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</si>
  <si>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</si>
  <si>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</si>
  <si>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</si>
  <si>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</si>
  <si>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</si>
  <si>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</si>
  <si>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</si>
  <si>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</si>
  <si>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</si>
  <si>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</si>
  <si>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</si>
  <si>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</si>
  <si>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</si>
  <si>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</si>
  <si>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</si>
  <si>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</si>
  <si>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</si>
  <si>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</si>
  <si>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</si>
  <si>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</si>
  <si>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</si>
  <si>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</si>
  <si>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</si>
  <si>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</si>
  <si>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</si>
  <si>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</si>
  <si>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</si>
  <si>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</si>
  <si>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</si>
  <si>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</si>
  <si>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</si>
  <si>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</si>
  <si>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</si>
  <si>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</si>
  <si>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</si>
  <si>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</si>
  <si>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</si>
  <si>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</si>
  <si>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</si>
  <si>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</si>
  <si>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</si>
  <si>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</si>
  <si>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</si>
  <si>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</si>
  <si>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</si>
  <si>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</si>
  <si>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</si>
  <si>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</si>
  <si>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</si>
  <si>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</si>
  <si>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</si>
  <si>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</si>
  <si>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</si>
  <si>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</si>
  <si>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</si>
  <si>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</si>
  <si>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</si>
  <si>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</si>
  <si>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</si>
  <si>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</si>
  <si>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</si>
  <si>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</si>
  <si>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</si>
  <si>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</si>
  <si>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</si>
  <si>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</si>
  <si>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</si>
  <si>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</si>
  <si>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</si>
  <si>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</si>
  <si>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</si>
  <si>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</si>
  <si>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</si>
  <si>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</si>
  <si>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</si>
  <si>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</si>
  <si>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</si>
  <si>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</si>
  <si>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</si>
  <si>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</si>
  <si>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</si>
  <si>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</si>
  <si>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</si>
  <si>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</si>
  <si>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</si>
  <si>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</si>
  <si>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</si>
  <si>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</si>
  <si>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</si>
  <si>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</si>
  <si>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</si>
  <si>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</si>
  <si>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</si>
  <si>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</si>
  <si>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</si>
  <si>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</si>
  <si>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</si>
  <si>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</si>
  <si>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</si>
  <si>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</si>
  <si>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</si>
  <si>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</si>
  <si>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</si>
  <si>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</si>
  <si>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</si>
  <si>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</si>
  <si>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</si>
  <si>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</si>
  <si>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</si>
  <si>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</si>
  <si>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</si>
  <si>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</si>
  <si>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</si>
  <si>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</si>
  <si>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</si>
  <si>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</si>
  <si>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</si>
  <si>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</si>
  <si>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</si>
  <si>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</si>
  <si>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</si>
  <si>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</si>
  <si>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</si>
  <si>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</si>
  <si>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</si>
  <si>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</si>
  <si>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</si>
  <si>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</si>
  <si>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</si>
  <si>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</si>
  <si>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</si>
  <si>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</si>
  <si>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</si>
  <si>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</si>
  <si>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</si>
  <si>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</si>
  <si>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</si>
  <si>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</si>
  <si>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</si>
  <si>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</si>
  <si>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</si>
  <si>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</si>
  <si>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</si>
  <si>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</si>
  <si>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</si>
  <si>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</si>
  <si>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</si>
  <si>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</si>
  <si>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</si>
  <si>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</si>
  <si>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</si>
  <si>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</si>
  <si>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</si>
  <si>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</si>
  <si>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</si>
  <si>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</si>
  <si>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</si>
  <si>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</si>
  <si>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</si>
  <si>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</si>
  <si>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</si>
  <si>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</si>
  <si>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</si>
  <si>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</si>
  <si>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</si>
  <si>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</si>
  <si>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</si>
  <si>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</si>
  <si>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</si>
  <si>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</si>
  <si>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</si>
  <si>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</si>
  <si>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</si>
  <si>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</si>
  <si>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</si>
  <si>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</si>
  <si>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</si>
  <si>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</si>
  <si>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</si>
  <si>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</si>
  <si>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</si>
  <si>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</si>
  <si>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</si>
  <si>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</si>
  <si>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</si>
  <si>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</si>
  <si>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</si>
  <si>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</si>
  <si>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</si>
  <si>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</si>
  <si>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</si>
  <si>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</si>
  <si>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</si>
  <si>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</si>
  <si>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</si>
  <si>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</si>
  <si>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</si>
  <si>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</si>
  <si>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</si>
  <si>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</si>
  <si>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</si>
  <si>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</si>
  <si>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</si>
  <si>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</si>
  <si>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</si>
  <si>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</si>
  <si>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</si>
  <si>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</si>
  <si>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</si>
  <si>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</si>
  <si>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</si>
  <si>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</si>
  <si>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</si>
  <si>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</si>
  <si>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</si>
  <si>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</si>
  <si>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</si>
  <si>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</si>
  <si>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</si>
  <si>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</si>
  <si>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</si>
  <si>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</si>
  <si>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</si>
  <si>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</si>
  <si>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</si>
  <si>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</si>
  <si>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</si>
  <si>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</si>
  <si>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</si>
  <si>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</si>
  <si>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</si>
  <si>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</si>
  <si>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</si>
  <si>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</si>
  <si>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</si>
  <si>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</si>
  <si>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</si>
  <si>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</si>
  <si>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</si>
  <si>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</si>
  <si>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</si>
  <si>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</si>
  <si>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</si>
  <si>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</si>
  <si>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</si>
  <si>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</si>
  <si>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</si>
  <si>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</si>
  <si>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</si>
  <si>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</si>
  <si>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</si>
  <si>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</si>
  <si>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</si>
  <si>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</si>
  <si>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</si>
  <si>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</si>
  <si>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</si>
  <si>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</si>
  <si>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</si>
  <si>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</si>
  <si>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</si>
  <si>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</si>
  <si>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</si>
  <si>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</si>
  <si>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</si>
  <si>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</si>
  <si>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</si>
  <si>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</si>
  <si>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</si>
  <si>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</si>
  <si>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</si>
  <si>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</si>
  <si>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</si>
  <si>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</si>
  <si>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</si>
  <si>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</si>
  <si>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</si>
  <si>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</si>
  <si>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</si>
  <si>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</si>
  <si>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</si>
  <si>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</si>
  <si>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</si>
  <si>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</si>
  <si>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</si>
  <si>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</si>
  <si>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</si>
  <si>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</si>
  <si>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</si>
  <si>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</si>
  <si>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</si>
  <si>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</si>
  <si>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</si>
  <si>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</si>
  <si>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</si>
  <si>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</si>
  <si>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</si>
  <si>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</si>
  <si>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</si>
  <si>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</si>
  <si>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</si>
  <si>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</si>
  <si>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</si>
  <si>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</si>
  <si>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</si>
  <si>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</si>
  <si>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</si>
  <si>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</si>
  <si>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</si>
  <si>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</si>
  <si>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</si>
  <si>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</si>
  <si>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</si>
  <si>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</si>
  <si>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</si>
  <si>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</si>
  <si>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</si>
  <si>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</si>
  <si>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</si>
  <si>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</si>
  <si>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</si>
  <si>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</si>
  <si>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</si>
  <si>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</si>
  <si>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</si>
  <si>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</si>
  <si>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</si>
  <si>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</si>
  <si>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</si>
  <si>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</si>
  <si>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</si>
  <si>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</si>
  <si>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</si>
  <si>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</si>
  <si>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</si>
  <si>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</si>
  <si>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</si>
  <si>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</si>
  <si>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</si>
  <si>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</si>
  <si>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</si>
  <si>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</si>
  <si>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</si>
  <si>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</si>
  <si>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</si>
  <si>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</si>
  <si>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</si>
  <si>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</si>
  <si>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</si>
  <si>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</si>
  <si>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</si>
  <si>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</si>
  <si>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</si>
  <si>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</si>
  <si>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</si>
  <si>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</si>
  <si>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</si>
  <si>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</si>
  <si>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</si>
  <si>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</si>
  <si>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</si>
  <si>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</si>
  <si>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</si>
  <si>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</si>
  <si>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</si>
  <si>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</si>
  <si>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</si>
  <si>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</si>
  <si>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</si>
  <si>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</si>
  <si>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</si>
  <si>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</si>
  <si>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</si>
  <si>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</si>
  <si>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</si>
  <si>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</si>
  <si>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</si>
  <si>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</si>
  <si>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</si>
  <si>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</si>
  <si>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</si>
  <si>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</si>
  <si>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</si>
  <si>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</si>
  <si>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</si>
  <si>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</si>
  <si>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</si>
  <si>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</si>
  <si>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</si>
  <si>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</si>
  <si>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</si>
  <si>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</si>
  <si>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</si>
  <si>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</si>
  <si>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</si>
  <si>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</si>
  <si>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</si>
  <si>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</si>
  <si>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</si>
  <si>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</si>
  <si>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</si>
  <si>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</si>
  <si>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</si>
  <si>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</si>
  <si>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</si>
  <si>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</si>
  <si>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</si>
  <si>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</si>
  <si>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</si>
  <si>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</si>
  <si>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</si>
  <si>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</si>
  <si>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</si>
  <si>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</si>
  <si>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</si>
  <si>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</si>
  <si>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</si>
  <si>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</si>
  <si>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</si>
  <si>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</si>
  <si>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</si>
  <si>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</si>
  <si>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</si>
  <si>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</si>
  <si>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</si>
  <si>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</si>
  <si>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</si>
  <si>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</si>
  <si>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</si>
  <si>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</si>
  <si>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</si>
  <si>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</si>
  <si>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</si>
  <si>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</si>
  <si>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</si>
  <si>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</si>
  <si>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</si>
  <si>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</si>
  <si>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</si>
  <si>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</si>
  <si>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</si>
  <si>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</si>
  <si>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</si>
  <si>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</si>
  <si>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</si>
  <si>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</si>
  <si>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</si>
  <si>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</si>
  <si>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</si>
  <si>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</si>
  <si>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</si>
  <si>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</si>
  <si>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</si>
  <si>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</si>
  <si>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</si>
  <si>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</si>
  <si>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</si>
  <si>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</si>
  <si>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</si>
  <si>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</si>
  <si>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</si>
  <si>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</si>
  <si>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</si>
  <si>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</si>
  <si>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</si>
  <si>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</si>
  <si>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</si>
  <si>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</si>
  <si>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</si>
  <si>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</si>
  <si>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</si>
  <si>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</si>
  <si>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</si>
  <si>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</si>
  <si>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</si>
  <si>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</si>
  <si>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</si>
  <si>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</si>
  <si>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</si>
  <si>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</si>
  <si>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</si>
  <si>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</si>
  <si>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</si>
  <si>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</si>
  <si>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</si>
  <si>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</si>
  <si>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</si>
  <si>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</si>
  <si>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</si>
  <si>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</si>
  <si>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</si>
  <si>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</si>
  <si>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</si>
  <si>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</si>
  <si>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</si>
  <si>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</si>
  <si>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</si>
  <si>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</si>
  <si>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</si>
  <si>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</si>
  <si>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</si>
  <si>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</si>
  <si>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</si>
  <si>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</si>
  <si>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</si>
  <si>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</si>
  <si>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</si>
  <si>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</si>
  <si>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</si>
  <si>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</si>
  <si>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</si>
  <si>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</si>
  <si>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</si>
  <si>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</si>
  <si>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</si>
  <si>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</si>
  <si>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</si>
  <si>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</si>
  <si>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</si>
  <si>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</si>
  <si>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</si>
  <si>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</si>
  <si>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</si>
  <si>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</si>
  <si>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</si>
  <si>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</si>
  <si>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</si>
  <si>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</si>
  <si>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</si>
  <si>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</si>
  <si>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</si>
  <si>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</si>
  <si>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</si>
  <si>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</si>
  <si>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</si>
  <si>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</si>
  <si>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</si>
  <si>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</si>
  <si>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</si>
  <si>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</si>
  <si>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</si>
  <si>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</si>
  <si>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</si>
  <si>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</si>
  <si>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</si>
  <si>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</si>
  <si>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</si>
  <si>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</si>
  <si>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</si>
  <si>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</si>
  <si>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</si>
  <si>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</si>
  <si>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</si>
  <si>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</si>
  <si>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</si>
  <si>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</si>
  <si>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</si>
  <si>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</si>
  <si>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</si>
  <si>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</si>
  <si>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</si>
  <si>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</si>
  <si>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</si>
  <si>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</si>
  <si>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</si>
  <si>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</si>
  <si>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</si>
  <si>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</si>
  <si>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</si>
  <si>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</si>
  <si>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</si>
  <si>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</si>
  <si>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</si>
  <si>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</si>
  <si>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</si>
  <si>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</si>
  <si>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</si>
  <si>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</si>
  <si>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</si>
  <si>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</si>
  <si>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</si>
  <si>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</si>
  <si>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</si>
  <si>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</si>
  <si>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</si>
  <si>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</si>
  <si>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</si>
  <si>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</si>
  <si>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</si>
  <si>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</si>
  <si>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</si>
  <si>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</si>
  <si>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</si>
  <si>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</si>
  <si>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</si>
  <si>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</si>
  <si>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</si>
  <si>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</si>
  <si>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</si>
  <si>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</si>
  <si>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</si>
  <si>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</si>
  <si>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</si>
  <si>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</si>
  <si>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</si>
  <si>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</si>
  <si>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</si>
  <si>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</si>
  <si>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</si>
  <si>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</si>
  <si>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</si>
  <si>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</si>
  <si>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</si>
  <si>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</si>
  <si>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</si>
  <si>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</si>
  <si>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</si>
  <si>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</si>
  <si>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</si>
  <si>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</si>
  <si>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</si>
  <si>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</si>
  <si>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</si>
  <si>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</si>
  <si>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</si>
  <si>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</si>
  <si>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</si>
  <si>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</si>
  <si>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</si>
  <si>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</si>
  <si>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</si>
  <si>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</si>
  <si>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</si>
  <si>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</si>
  <si>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</si>
  <si>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</si>
  <si>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</si>
  <si>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</si>
  <si>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</si>
  <si>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</si>
  <si>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</si>
  <si>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</si>
  <si>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</si>
  <si>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</si>
  <si>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</si>
  <si>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</si>
  <si>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</si>
  <si>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</si>
  <si>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</si>
  <si>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</si>
  <si>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</si>
  <si>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</si>
  <si>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</si>
  <si>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</si>
  <si>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</si>
  <si>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</si>
  <si>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</si>
  <si>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</si>
  <si>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</si>
  <si>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</si>
  <si>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</si>
  <si>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</si>
  <si>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</si>
  <si>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</si>
  <si>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</si>
  <si>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</si>
  <si>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</si>
  <si>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</si>
  <si>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</si>
  <si>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</si>
  <si>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</si>
  <si>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</si>
  <si>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</si>
  <si>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</si>
  <si>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</si>
  <si>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</si>
  <si>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</si>
  <si>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</si>
  <si>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</si>
  <si>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</si>
  <si>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</si>
  <si>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</si>
  <si>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</si>
  <si>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</si>
  <si>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</si>
  <si>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</si>
  <si>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</si>
  <si>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</si>
  <si>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</si>
  <si>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</si>
  <si>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</si>
  <si>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</si>
  <si>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</si>
  <si>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</si>
  <si>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</si>
  <si>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</si>
  <si>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</si>
  <si>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</si>
  <si>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</si>
  <si>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</si>
  <si>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</si>
  <si>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</si>
  <si>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</si>
  <si>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</si>
  <si>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</si>
  <si>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</si>
  <si>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</si>
  <si>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</si>
  <si>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</si>
  <si>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</si>
  <si>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</si>
  <si>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</si>
  <si>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</si>
  <si>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</si>
  <si>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</si>
  <si>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</si>
  <si>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</si>
  <si>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</si>
  <si>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</si>
  <si>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</si>
  <si>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</si>
  <si>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</si>
  <si>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</si>
  <si>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</si>
  <si>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</si>
  <si>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</si>
  <si>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</si>
  <si>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</si>
  <si>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</si>
  <si>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</si>
  <si>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</si>
  <si>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</si>
  <si>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</si>
  <si>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</si>
  <si>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</si>
  <si>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</si>
  <si>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</si>
  <si>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</si>
  <si>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</si>
  <si>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</si>
  <si>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</si>
  <si>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</si>
  <si>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</si>
  <si>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</si>
  <si>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</si>
  <si>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</si>
  <si>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</si>
  <si>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</si>
  <si>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</si>
  <si>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</si>
  <si>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</si>
  <si>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</si>
  <si>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</si>
  <si>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</si>
  <si>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</si>
  <si>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</si>
  <si>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</si>
  <si>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</si>
  <si>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</si>
  <si>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</si>
  <si>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</si>
  <si>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</si>
  <si>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</si>
  <si>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</si>
  <si>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</si>
  <si>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</si>
  <si>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</si>
  <si>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</si>
  <si>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</si>
  <si>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</si>
  <si>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</si>
  <si>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</si>
  <si>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</si>
  <si>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</si>
  <si>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</si>
  <si>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</si>
  <si>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</si>
  <si>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</si>
  <si>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</si>
  <si>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</si>
  <si>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</si>
  <si>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</si>
  <si>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</si>
  <si>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</si>
  <si>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</si>
  <si>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</si>
  <si>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</si>
  <si>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</si>
  <si>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</si>
  <si>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</si>
  <si>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</si>
  <si>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</si>
  <si>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</si>
  <si>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</si>
  <si>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</si>
  <si>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</si>
  <si>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</si>
  <si>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</si>
  <si>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</si>
  <si>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</si>
  <si>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</si>
  <si>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</si>
  <si>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</si>
  <si>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</si>
  <si>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</si>
  <si>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</si>
  <si>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</si>
  <si>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</si>
  <si>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</si>
  <si>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</si>
  <si>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</si>
  <si>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</si>
  <si>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</si>
  <si>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</si>
  <si>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</si>
  <si>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</si>
  <si>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</si>
  <si>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</si>
  <si>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</si>
  <si>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</si>
  <si>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</si>
  <si>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</si>
  <si>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</si>
  <si>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</si>
  <si>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</si>
  <si>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</si>
  <si>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</si>
  <si>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</si>
  <si>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</si>
  <si>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</si>
  <si>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</si>
  <si>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</si>
  <si>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</si>
  <si>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</si>
  <si>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</si>
  <si>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</si>
  <si>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</si>
  <si>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</si>
  <si>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</si>
  <si>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</si>
  <si>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</si>
  <si>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</si>
  <si>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</si>
  <si>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</si>
  <si>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</si>
  <si>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</si>
  <si>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</si>
  <si>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</si>
  <si>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</si>
  <si>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</si>
  <si>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</si>
  <si>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</si>
  <si>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</si>
  <si>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</si>
  <si>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</si>
  <si>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</si>
  <si>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</si>
  <si>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</si>
  <si>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</si>
  <si>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</si>
  <si>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</si>
  <si>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</si>
  <si>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</si>
  <si>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</si>
  <si>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</si>
  <si>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</si>
  <si>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</si>
  <si>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</si>
  <si>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</si>
  <si>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</si>
  <si>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</si>
  <si>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</si>
  <si>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</si>
  <si>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</si>
  <si>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</si>
  <si>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</si>
  <si>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</si>
  <si>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</si>
  <si>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</si>
  <si>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</si>
  <si>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</si>
  <si>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</si>
  <si>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</si>
  <si>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</si>
  <si>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</si>
  <si>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</si>
  <si>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</si>
  <si>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</si>
  <si>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</si>
  <si>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</si>
  <si>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</si>
  <si>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</si>
  <si>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</si>
  <si>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</si>
  <si>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</si>
  <si>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</si>
  <si>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</si>
  <si>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</si>
  <si>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</si>
  <si>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</si>
  <si>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</si>
  <si>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</si>
  <si>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</si>
  <si>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</si>
  <si>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</si>
  <si>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</si>
  <si>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</si>
  <si>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</si>
  <si>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</si>
  <si>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</si>
  <si>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</si>
  <si>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</si>
  <si>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</si>
  <si>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</si>
  <si>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</si>
  <si>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</si>
  <si>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</si>
  <si>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</si>
  <si>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</si>
  <si>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</si>
  <si>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</si>
  <si>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</si>
  <si>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</si>
  <si>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</si>
  <si>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</si>
  <si>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</si>
  <si>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</si>
  <si>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</si>
  <si>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</si>
  <si>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</si>
  <si>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</si>
  <si>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</si>
  <si>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</si>
  <si>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</si>
  <si>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</si>
  <si>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</si>
  <si>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</si>
  <si>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</si>
  <si>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</si>
  <si>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</si>
  <si>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</si>
  <si>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</si>
  <si>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</si>
  <si>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</si>
  <si>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</si>
  <si>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</si>
  <si>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</si>
  <si>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</si>
  <si>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</si>
  <si>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</si>
  <si>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</si>
  <si>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</si>
  <si>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</si>
  <si>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</si>
  <si>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</si>
  <si>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</si>
  <si>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</si>
  <si>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</si>
  <si>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</si>
  <si>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</si>
  <si>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</si>
  <si>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</si>
  <si>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</si>
  <si>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</si>
  <si>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</si>
  <si>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</si>
  <si>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</si>
  <si>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</si>
  <si>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</si>
  <si>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</si>
  <si>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</si>
  <si>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</si>
  <si>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</si>
  <si>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</si>
  <si>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</si>
  <si>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</si>
  <si>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</si>
  <si>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</si>
  <si>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</si>
  <si>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</si>
  <si>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</si>
  <si>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</si>
  <si>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</si>
  <si>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</si>
  <si>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</si>
  <si>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</si>
  <si>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</si>
  <si>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</si>
  <si>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</si>
  <si>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</si>
  <si>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</si>
  <si>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</si>
  <si>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</si>
  <si>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</si>
  <si>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</si>
  <si>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</si>
  <si>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</si>
  <si>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</si>
  <si>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</si>
  <si>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</si>
  <si>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</si>
  <si>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</si>
  <si>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</si>
  <si>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</si>
  <si>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</si>
  <si>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</si>
  <si>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</si>
  <si>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</si>
  <si>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</si>
  <si>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</si>
  <si>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</si>
  <si>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</si>
  <si>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</si>
  <si>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</si>
  <si>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</si>
  <si>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</si>
  <si>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</si>
  <si>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</si>
  <si>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</si>
  <si>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</si>
  <si>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</si>
  <si>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</si>
  <si>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</si>
  <si>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</si>
  <si>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</si>
  <si>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</si>
  <si>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</si>
  <si>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</si>
  <si>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</si>
  <si>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</si>
  <si>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</si>
  <si>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</si>
  <si>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</si>
  <si>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</si>
  <si>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</si>
  <si>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</si>
  <si>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</si>
  <si>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</si>
  <si>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</si>
  <si>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</si>
  <si>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</si>
  <si>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</si>
  <si>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</si>
  <si>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</si>
  <si>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</si>
  <si>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</si>
  <si>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</si>
  <si>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</si>
  <si>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</si>
  <si>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</si>
  <si>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</si>
  <si>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</si>
  <si>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</si>
  <si>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</si>
  <si>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</si>
  <si>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</si>
  <si>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</si>
  <si>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</si>
  <si>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</si>
  <si>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</si>
  <si>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</si>
  <si>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</si>
  <si>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</si>
  <si>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</si>
  <si>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</si>
  <si>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</si>
  <si>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</si>
  <si>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</si>
  <si>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</si>
  <si>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</si>
  <si>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</si>
  <si>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</si>
  <si>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</si>
  <si>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</si>
  <si>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</si>
  <si>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</si>
  <si>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</si>
  <si>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</si>
  <si>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</si>
  <si>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</si>
  <si>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</si>
  <si>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</si>
  <si>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</si>
  <si>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</si>
  <si>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</si>
  <si>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</si>
  <si>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</si>
  <si>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</si>
  <si>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</si>
  <si>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</si>
  <si>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</si>
  <si>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</si>
  <si>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</si>
  <si>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</si>
  <si>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</si>
  <si>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</si>
  <si>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</si>
  <si>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</si>
  <si>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</si>
  <si>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</si>
  <si>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</si>
  <si>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</si>
  <si>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</si>
  <si>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</si>
  <si>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</si>
  <si>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</si>
  <si>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</si>
  <si>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</si>
  <si>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</si>
  <si>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</si>
  <si>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</si>
  <si>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</si>
  <si>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</si>
  <si>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</si>
  <si>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</si>
  <si>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</si>
  <si>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</si>
  <si>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</si>
  <si>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</si>
  <si>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</si>
  <si>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</si>
  <si>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</si>
  <si>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</si>
  <si>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</si>
  <si>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</si>
  <si>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</si>
  <si>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</si>
  <si>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</si>
  <si>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</si>
  <si>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</si>
  <si>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</si>
  <si>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</si>
  <si>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</si>
  <si>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</si>
  <si>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</si>
  <si>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</si>
  <si>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</si>
  <si>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</si>
  <si>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</si>
  <si>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</si>
  <si>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</si>
  <si>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</si>
  <si>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</si>
  <si>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</si>
  <si>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</si>
  <si>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</si>
  <si>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</si>
  <si>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</si>
  <si>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</si>
  <si>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</si>
  <si>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</si>
  <si>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</si>
  <si>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</si>
  <si>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</si>
  <si>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</si>
  <si>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</si>
  <si>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</si>
  <si>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</si>
  <si>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</si>
  <si>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</si>
  <si>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</si>
  <si>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</si>
  <si>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</si>
  <si>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</si>
  <si>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</si>
  <si>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</si>
  <si>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</si>
  <si>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</si>
  <si>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</si>
  <si>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</si>
  <si>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</si>
  <si>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</si>
  <si>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</si>
  <si>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</si>
  <si>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</si>
  <si>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</si>
  <si>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</si>
  <si>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</si>
  <si>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</si>
  <si>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</si>
  <si>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</si>
  <si>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</si>
  <si>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</si>
  <si>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</si>
  <si>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</si>
  <si>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</si>
  <si>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</si>
  <si>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</si>
  <si>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</si>
  <si>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</si>
  <si>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</si>
  <si>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</si>
  <si>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</si>
  <si>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</si>
  <si>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</si>
  <si>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</si>
  <si>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</si>
  <si>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</si>
  <si>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</si>
  <si>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</si>
  <si>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</si>
  <si>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</si>
  <si>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</si>
  <si>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</si>
  <si>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</si>
  <si>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</si>
  <si>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</si>
  <si>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</si>
  <si>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</si>
  <si>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</si>
  <si>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</si>
  <si>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</si>
  <si>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</si>
  <si>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</si>
  <si>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</si>
  <si>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</si>
  <si>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</si>
  <si>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</si>
  <si>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</si>
  <si>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</si>
  <si>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</si>
  <si>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</si>
  <si>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</si>
  <si>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</si>
  <si>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</si>
  <si>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</si>
  <si>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</si>
  <si>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</si>
  <si>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</si>
  <si>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</si>
  <si>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</si>
  <si>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</si>
  <si>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</si>
  <si>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</si>
  <si>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</si>
  <si>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</si>
  <si>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</si>
  <si>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</si>
  <si>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</si>
  <si>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</si>
  <si>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</si>
  <si>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</si>
  <si>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</si>
  <si>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</si>
  <si>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</si>
  <si>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</si>
  <si>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</si>
  <si>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</si>
  <si>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</si>
  <si>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</si>
  <si>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</si>
  <si>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</si>
  <si>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</si>
  <si>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</si>
  <si>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</si>
  <si>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</si>
  <si>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</si>
  <si>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</si>
  <si>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</si>
  <si>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</si>
  <si>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</si>
  <si>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</si>
  <si>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</si>
  <si>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</si>
  <si>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</si>
  <si>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</si>
  <si>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</si>
  <si>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</si>
  <si>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</si>
  <si>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</si>
  <si>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</si>
  <si>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</si>
  <si>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</si>
  <si>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</si>
  <si>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</si>
  <si>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</si>
  <si>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</si>
  <si>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</si>
  <si>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</si>
  <si>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</si>
  <si>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</si>
  <si>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</si>
  <si>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</si>
  <si>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</si>
  <si>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</si>
  <si>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</si>
  <si>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</si>
  <si>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</si>
  <si>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</si>
  <si>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</si>
  <si>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</si>
  <si>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</si>
  <si>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</si>
  <si>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</si>
  <si>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</si>
  <si>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</si>
  <si>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</si>
  <si>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</si>
  <si>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</si>
  <si>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</si>
  <si>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</si>
  <si>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</si>
  <si>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</si>
  <si>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</si>
  <si>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</si>
  <si>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</si>
  <si>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</si>
  <si>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</si>
  <si>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</si>
  <si>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</si>
  <si>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</si>
  <si>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</si>
  <si>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</si>
  <si>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</si>
  <si>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</si>
  <si>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</si>
  <si>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</si>
  <si>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</si>
  <si>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</si>
  <si>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</si>
  <si>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</si>
  <si>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</si>
  <si>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</si>
  <si>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</si>
  <si>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</si>
  <si>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</si>
  <si>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</si>
  <si>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</si>
  <si>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</si>
  <si>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</si>
  <si>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</si>
  <si>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</si>
  <si>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</si>
  <si>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</si>
  <si>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</si>
  <si>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</si>
  <si>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</si>
  <si>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</si>
  <si>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</si>
  <si>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</si>
  <si>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</si>
  <si>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</si>
  <si>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</si>
  <si>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</si>
  <si>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</si>
  <si>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</si>
  <si>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</si>
  <si>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</si>
  <si>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</si>
  <si>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</si>
  <si>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</si>
  <si>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</si>
  <si>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</si>
  <si>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</si>
  <si>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</si>
  <si>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</si>
  <si>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</si>
  <si>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</si>
  <si>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</si>
  <si>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</si>
  <si>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</si>
  <si>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</si>
  <si>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</si>
  <si>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</si>
  <si>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</si>
  <si>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</si>
  <si>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</si>
  <si>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</si>
  <si>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</si>
  <si>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</si>
  <si>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</si>
  <si>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</si>
  <si>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</si>
  <si>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</si>
  <si>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</si>
  <si>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</si>
  <si>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</si>
  <si>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</si>
  <si>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</si>
  <si>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</si>
  <si>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</si>
  <si>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</si>
  <si>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</si>
  <si>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</si>
  <si>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</si>
  <si>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</si>
  <si>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</si>
  <si>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</si>
  <si>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</si>
  <si>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</si>
  <si>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</si>
  <si>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</si>
  <si>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</si>
  <si>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</si>
  <si>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</si>
  <si>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</si>
  <si>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</si>
  <si>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</si>
  <si>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</si>
  <si>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</si>
  <si>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</si>
  <si>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</si>
  <si>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</si>
  <si>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</si>
  <si>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</si>
  <si>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</si>
  <si>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</si>
  <si>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</si>
  <si>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</si>
  <si>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</si>
  <si>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</si>
  <si>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</si>
  <si>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</si>
  <si>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</si>
  <si>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</si>
  <si>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</si>
  <si>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</si>
  <si>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</si>
  <si>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</si>
  <si>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</si>
  <si>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</si>
  <si>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</si>
  <si>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</si>
  <si>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</si>
  <si>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</si>
  <si>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</si>
  <si>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</si>
  <si>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</si>
  <si>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</si>
  <si>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</si>
  <si>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</si>
  <si>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</si>
  <si>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</si>
  <si>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</si>
  <si>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</si>
  <si>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</si>
  <si>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</si>
  <si>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</si>
  <si>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</si>
  <si>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</si>
  <si>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</si>
  <si>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</si>
  <si>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</si>
  <si>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</si>
  <si>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</si>
  <si>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</si>
  <si>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</si>
  <si>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</si>
  <si>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</si>
  <si>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</si>
  <si>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</si>
  <si>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</si>
  <si>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</si>
  <si>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</si>
  <si>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</si>
  <si>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</si>
  <si>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</si>
  <si>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</si>
  <si>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</si>
  <si>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</si>
  <si>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</si>
  <si>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</si>
  <si>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</si>
  <si>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</si>
  <si>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</si>
  <si>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</si>
  <si>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</si>
  <si>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</si>
  <si>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</si>
  <si>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</si>
  <si>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</si>
  <si>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</si>
  <si>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</si>
  <si>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</si>
  <si>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</si>
  <si>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</si>
  <si>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</si>
  <si>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</si>
  <si>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</si>
  <si>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</si>
  <si>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</si>
  <si>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</si>
  <si>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</si>
  <si>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</si>
  <si>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</si>
  <si>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</si>
  <si>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</si>
  <si>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</si>
  <si>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</si>
  <si>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</si>
  <si>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</si>
  <si>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</si>
  <si>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</si>
  <si>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</si>
  <si>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</si>
  <si>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</si>
  <si>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</si>
  <si>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</si>
  <si>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</si>
  <si>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</si>
  <si>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</si>
  <si>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</si>
  <si>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</si>
  <si>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</si>
  <si>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</si>
  <si>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</si>
  <si>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</si>
  <si>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</si>
  <si>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</si>
  <si>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</si>
  <si>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</si>
  <si>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</si>
  <si>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</si>
  <si>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</si>
  <si>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</si>
  <si>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</si>
  <si>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</si>
  <si>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</si>
  <si>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</si>
  <si>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</si>
  <si>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</si>
  <si>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</si>
  <si>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</si>
  <si>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</si>
  <si>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</si>
  <si>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</si>
  <si>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</si>
  <si>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</si>
  <si>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</si>
  <si>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</si>
  <si>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</si>
  <si>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</si>
  <si>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</si>
  <si>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</si>
  <si>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</si>
  <si>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</si>
  <si>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</si>
  <si>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</si>
  <si>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</si>
  <si>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</si>
  <si>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</si>
  <si>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</si>
  <si>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</si>
  <si>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</si>
  <si>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</si>
  <si>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</si>
  <si>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</si>
  <si>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</si>
  <si>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</si>
  <si>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</si>
  <si>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</si>
  <si>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</si>
  <si>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</si>
  <si>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</si>
  <si>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</si>
  <si>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</si>
  <si>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</si>
  <si>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</si>
  <si>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</si>
  <si>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</si>
  <si>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</si>
  <si>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</si>
  <si>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</si>
  <si>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</si>
  <si>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</si>
  <si>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</si>
  <si>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</si>
  <si>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</si>
  <si>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</si>
  <si>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</si>
  <si>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</si>
  <si>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</si>
  <si>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</si>
  <si>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</si>
  <si>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</si>
  <si>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</si>
  <si>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</si>
  <si>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</si>
  <si>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</si>
  <si>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</si>
  <si>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</si>
  <si>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</si>
  <si>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</si>
  <si>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</si>
  <si>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</si>
  <si>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</si>
  <si>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</si>
  <si>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</si>
  <si>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</si>
  <si>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</si>
  <si>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</si>
  <si>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</si>
  <si>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</si>
  <si>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</si>
  <si>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</si>
  <si>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</si>
  <si>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</si>
  <si>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</si>
  <si>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</si>
  <si>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</si>
  <si>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</si>
  <si>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</si>
  <si>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</si>
  <si>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</si>
  <si>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</si>
  <si>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</si>
  <si>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</si>
  <si>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</si>
  <si>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</si>
  <si>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</si>
  <si>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</si>
  <si>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</si>
  <si>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</si>
  <si>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</si>
  <si>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</si>
  <si>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</si>
  <si>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</si>
  <si>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</si>
  <si>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</si>
  <si>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</si>
  <si>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</si>
  <si>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</si>
  <si>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</si>
  <si>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</si>
  <si>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</si>
  <si>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</si>
  <si>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</si>
  <si>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</si>
  <si>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</si>
  <si>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</si>
  <si>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</si>
  <si>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</si>
  <si>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</si>
  <si>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</si>
  <si>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</si>
  <si>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</si>
  <si>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</si>
  <si>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</si>
  <si>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</si>
  <si>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</si>
  <si>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</si>
  <si>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</si>
  <si>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</si>
  <si>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</si>
  <si>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</si>
  <si>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</si>
  <si>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</si>
  <si>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</si>
  <si>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</si>
  <si>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</si>
  <si>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</si>
  <si>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</si>
  <si>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</si>
  <si>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</si>
  <si>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</si>
  <si>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</si>
  <si>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</si>
  <si>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</si>
  <si>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</si>
  <si>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</si>
  <si>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</si>
  <si>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</si>
  <si>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</si>
  <si>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</si>
  <si>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</si>
  <si>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</si>
  <si>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</si>
  <si>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</si>
  <si>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</si>
  <si>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</si>
  <si>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</si>
  <si>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</si>
  <si>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</si>
  <si>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</si>
  <si>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</si>
  <si>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</si>
  <si>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</si>
  <si>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</si>
  <si>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</si>
  <si>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</si>
  <si>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</si>
  <si>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</si>
  <si>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</si>
  <si>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</si>
  <si>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</si>
  <si>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</si>
  <si>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</si>
  <si>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</si>
  <si>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</si>
  <si>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</si>
  <si>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</si>
  <si>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</si>
  <si>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</si>
  <si>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</si>
  <si>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</si>
  <si>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</si>
  <si>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</si>
  <si>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</si>
  <si>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</si>
  <si>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</si>
  <si>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</si>
  <si>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</si>
  <si>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</si>
  <si>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</si>
  <si>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</si>
  <si>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</si>
  <si>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</si>
  <si>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</si>
  <si>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</si>
  <si>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</si>
  <si>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</si>
  <si>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</si>
  <si>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</si>
  <si>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</si>
  <si>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</si>
  <si>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</si>
  <si>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</si>
  <si>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</si>
  <si>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</si>
  <si>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</si>
  <si>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</si>
  <si>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</si>
  <si>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</si>
  <si>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</si>
  <si>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</si>
  <si>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</si>
  <si>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</si>
  <si>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</si>
  <si>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</si>
  <si>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</si>
  <si>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</si>
  <si>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</si>
  <si>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</si>
  <si>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</si>
  <si>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</si>
  <si>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</si>
  <si>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</si>
  <si>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</si>
  <si>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</si>
  <si>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</si>
  <si>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</si>
  <si>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</si>
  <si>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</si>
  <si>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</si>
  <si>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</si>
  <si>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</si>
  <si>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</si>
  <si>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</si>
  <si>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</si>
  <si>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</si>
  <si>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</si>
  <si>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</si>
  <si>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</si>
  <si>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</si>
  <si>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</si>
  <si>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</si>
  <si>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</si>
  <si>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</si>
  <si>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</si>
  <si>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</si>
  <si>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</si>
  <si>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</si>
  <si>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</si>
  <si>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</si>
  <si>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</si>
  <si>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</si>
  <si>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</si>
  <si>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</si>
  <si>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</si>
  <si>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</si>
  <si>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</si>
  <si>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</si>
  <si>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</si>
  <si>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</si>
  <si>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</si>
  <si>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</si>
  <si>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</si>
  <si>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</si>
  <si>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</si>
  <si>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</si>
  <si>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</si>
  <si>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</si>
  <si>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</si>
  <si>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</si>
  <si>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</si>
  <si>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</si>
  <si>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</si>
  <si>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</si>
  <si>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</si>
  <si>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</si>
  <si>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</si>
  <si>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</si>
  <si>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</si>
  <si>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</si>
  <si>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</si>
  <si>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</si>
  <si>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</si>
  <si>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</si>
  <si>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</si>
  <si>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</si>
  <si>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</si>
  <si>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</si>
  <si>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</si>
  <si>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</si>
  <si>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</si>
  <si>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</si>
  <si>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</si>
  <si>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</si>
  <si>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</si>
  <si>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</si>
  <si>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</si>
  <si>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</si>
  <si>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</si>
  <si>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</si>
  <si>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</si>
  <si>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</si>
  <si>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</si>
  <si>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</si>
  <si>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</si>
  <si>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</si>
  <si>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</si>
  <si>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</si>
  <si>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</si>
  <si>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</si>
  <si>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</si>
  <si>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</si>
  <si>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</si>
  <si>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</si>
  <si>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</si>
  <si>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</si>
  <si>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</si>
  <si>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</si>
  <si>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</si>
  <si>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</si>
  <si>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</si>
  <si>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</si>
  <si>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</si>
  <si>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</si>
  <si>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</si>
  <si>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</si>
  <si>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</si>
  <si>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</si>
  <si>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</si>
  <si>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</si>
  <si>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</si>
  <si>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</si>
  <si>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</si>
  <si>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</si>
  <si>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</si>
  <si>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</si>
  <si>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</si>
  <si>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</si>
  <si>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</si>
  <si>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</si>
  <si>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</si>
  <si>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</si>
  <si>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</si>
  <si>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</si>
  <si>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</si>
  <si>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</si>
  <si>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</si>
  <si>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</si>
  <si>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</si>
  <si>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</si>
  <si>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</si>
  <si>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</si>
  <si>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</si>
  <si>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</si>
  <si>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</si>
  <si>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</si>
  <si>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</si>
  <si>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</si>
  <si>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</si>
  <si>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</si>
  <si>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</si>
  <si>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</si>
  <si>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</si>
  <si>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</si>
  <si>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</si>
  <si>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</si>
  <si>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</si>
  <si>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</si>
  <si>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</si>
  <si>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</si>
  <si>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</si>
  <si>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</si>
  <si>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</si>
  <si>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</si>
  <si>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</si>
  <si>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</si>
  <si>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</si>
  <si>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</si>
  <si>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</si>
  <si>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</si>
  <si>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</si>
  <si>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</si>
  <si>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</si>
  <si>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</si>
  <si>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</si>
  <si>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</si>
  <si>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</si>
  <si>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</si>
  <si>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</si>
  <si>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</si>
  <si>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</si>
  <si>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</si>
  <si>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</si>
  <si>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</si>
  <si>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</si>
  <si>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</si>
  <si>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</si>
  <si>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</si>
  <si>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</si>
  <si>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</si>
  <si>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</si>
  <si>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</si>
  <si>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</si>
  <si>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</si>
  <si>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</si>
  <si>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</si>
  <si>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</si>
  <si>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</si>
  <si>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</si>
  <si>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</si>
  <si>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</si>
  <si>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</si>
  <si>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</si>
  <si>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</si>
  <si>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</si>
  <si>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</si>
  <si>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</si>
  <si>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</si>
  <si>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</si>
  <si>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</si>
  <si>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</si>
  <si>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</si>
  <si>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</si>
  <si>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</si>
  <si>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</si>
  <si>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</si>
  <si>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</si>
  <si>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</si>
  <si>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</si>
  <si>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</si>
  <si>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</si>
  <si>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</si>
  <si>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</si>
  <si>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</si>
  <si>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</si>
  <si>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</si>
  <si>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</si>
  <si>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</si>
  <si>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</si>
  <si>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</si>
  <si>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</si>
  <si>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</si>
  <si>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</si>
  <si>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</si>
  <si>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</si>
  <si>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</si>
  <si>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</si>
  <si>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</si>
  <si>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</si>
  <si>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</si>
  <si>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</si>
  <si>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</si>
  <si>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</si>
  <si>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</si>
  <si>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</si>
  <si>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</si>
  <si>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</si>
  <si>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</si>
  <si>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</si>
  <si>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</si>
  <si>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</si>
  <si>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</si>
  <si>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</si>
  <si>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</si>
  <si>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</si>
  <si>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</si>
  <si>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</si>
  <si>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</si>
  <si>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</si>
  <si>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</si>
  <si>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</si>
  <si>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</si>
  <si>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</si>
  <si>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</si>
  <si>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</si>
  <si>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</si>
  <si>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</si>
  <si>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</si>
  <si>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</si>
  <si>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</si>
  <si>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</si>
  <si>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</si>
  <si>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</si>
  <si>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</si>
  <si>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</si>
  <si>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</si>
  <si>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</si>
  <si>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</si>
  <si>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</si>
  <si>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</si>
  <si>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</si>
  <si>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</si>
  <si>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</si>
  <si>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</si>
  <si>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</si>
  <si>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</si>
  <si>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</si>
  <si>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</si>
  <si>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</si>
  <si>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</si>
  <si>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</si>
  <si>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</si>
  <si>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</si>
  <si>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</si>
  <si>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</si>
  <si>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</si>
  <si>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</si>
  <si>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</si>
  <si>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</si>
  <si>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</si>
  <si>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</si>
  <si>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</si>
  <si>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</si>
  <si>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</si>
  <si>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</si>
  <si>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</si>
  <si>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</si>
  <si>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</si>
  <si>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</si>
  <si>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</si>
  <si>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</si>
  <si>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</si>
  <si>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</si>
  <si>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</si>
  <si>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</si>
  <si>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</si>
  <si>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</si>
  <si>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</si>
  <si>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</si>
  <si>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</si>
  <si>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</si>
  <si>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</si>
  <si>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</si>
  <si>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</si>
  <si>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</si>
  <si>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</si>
  <si>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</si>
  <si>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</si>
  <si>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</si>
  <si>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</si>
  <si>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</si>
  <si>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</si>
  <si>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</si>
  <si>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</si>
  <si>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</si>
  <si>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</si>
  <si>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</si>
  <si>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</si>
  <si>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</si>
  <si>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</si>
  <si>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</si>
  <si>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</si>
  <si>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</si>
  <si>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</si>
  <si>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</si>
  <si>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</si>
  <si>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</si>
  <si>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</si>
  <si>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</si>
  <si>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</si>
  <si>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</si>
  <si>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</si>
  <si>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</si>
  <si>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</si>
  <si>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</si>
  <si>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</si>
  <si>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</si>
  <si>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</si>
  <si>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</si>
  <si>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</si>
  <si>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</si>
  <si>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</si>
  <si>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</si>
  <si>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</si>
  <si>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</si>
  <si>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</si>
  <si>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</si>
  <si>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</si>
  <si>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</si>
  <si>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</si>
  <si>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</si>
  <si>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</si>
  <si>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</si>
  <si>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</si>
  <si>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</si>
  <si>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</si>
  <si>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</si>
  <si>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</si>
  <si>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</si>
  <si>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</si>
  <si>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</si>
  <si>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</si>
  <si>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</si>
  <si>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</si>
  <si>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</si>
  <si>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</si>
  <si>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</si>
  <si>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</si>
  <si>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</si>
  <si>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</si>
  <si>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</si>
  <si>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</si>
  <si>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</si>
  <si>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</si>
  <si>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</si>
  <si>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</si>
  <si>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</si>
  <si>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</si>
  <si>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</si>
  <si>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</si>
  <si>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</si>
  <si>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</si>
  <si>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</si>
  <si>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</si>
  <si>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</si>
  <si>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</si>
  <si>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</si>
  <si>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</si>
  <si>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</si>
  <si>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</si>
  <si>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</si>
  <si>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</si>
  <si>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</si>
  <si>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</si>
  <si>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</si>
  <si>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</si>
  <si>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</si>
  <si>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</si>
  <si>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</si>
  <si>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</si>
  <si>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</si>
  <si>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</si>
  <si>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</si>
  <si>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</si>
  <si>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</si>
  <si>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</si>
  <si>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</si>
  <si>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</si>
  <si>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</si>
  <si>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</si>
  <si>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</si>
  <si>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</si>
  <si>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</si>
  <si>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</si>
  <si>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</si>
  <si>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</si>
  <si>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</si>
  <si>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</si>
  <si>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</si>
  <si>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</si>
  <si>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</si>
  <si>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</si>
  <si>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</si>
  <si>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</si>
  <si>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</si>
  <si>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</si>
  <si>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</si>
  <si>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</si>
  <si>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</si>
  <si>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</si>
  <si>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</si>
  <si>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</si>
  <si>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</si>
  <si>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</si>
  <si>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</si>
  <si>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</si>
  <si>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</si>
  <si>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</si>
  <si>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</si>
  <si>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</si>
  <si>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</si>
  <si>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</si>
  <si>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</si>
  <si>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</si>
  <si>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</si>
  <si>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</si>
  <si>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</si>
  <si>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</si>
  <si>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</si>
  <si>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</si>
  <si>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</si>
  <si>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</si>
  <si>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</si>
  <si>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</si>
  <si>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</si>
  <si>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</si>
  <si>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</si>
  <si>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</si>
  <si>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</si>
  <si>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</si>
  <si>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</si>
  <si>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</si>
  <si>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</si>
  <si>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</si>
  <si>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</si>
  <si>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</si>
  <si>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</si>
  <si>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</si>
  <si>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</si>
  <si>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</si>
  <si>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</si>
  <si>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</si>
  <si>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</si>
  <si>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</si>
  <si>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</si>
  <si>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</si>
  <si>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</si>
  <si>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</si>
  <si>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</si>
  <si>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</si>
  <si>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</si>
  <si>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</si>
  <si>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</si>
  <si>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</si>
  <si>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</si>
  <si>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</si>
  <si>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</si>
  <si>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</si>
  <si>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</si>
  <si>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</si>
  <si>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</si>
  <si>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</si>
  <si>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</si>
  <si>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</si>
  <si>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</si>
  <si>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</si>
  <si>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</si>
  <si>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</si>
  <si>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</si>
  <si>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</si>
  <si>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</si>
  <si>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</si>
  <si>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</si>
  <si>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</si>
  <si>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</si>
  <si>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</si>
  <si>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</si>
  <si>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</si>
  <si>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</si>
  <si>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</si>
  <si>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</si>
  <si>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</si>
  <si>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</si>
  <si>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</si>
  <si>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</si>
  <si>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</si>
  <si>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</si>
  <si>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</si>
  <si>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</si>
  <si>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</si>
  <si>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</si>
  <si>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</si>
  <si>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</si>
  <si>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</si>
  <si>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</si>
  <si>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</si>
  <si>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</si>
  <si>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</si>
  <si>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</si>
  <si>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</si>
  <si>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</si>
  <si>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</si>
  <si>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</si>
  <si>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</si>
  <si>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</si>
  <si>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</si>
  <si>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</si>
  <si>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</si>
  <si>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</si>
  <si>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</si>
  <si>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</si>
  <si>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</si>
  <si>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</si>
  <si>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</si>
  <si>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</si>
  <si>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</si>
  <si>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</si>
  <si>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</si>
  <si>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</si>
  <si>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</si>
  <si>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</si>
  <si>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</si>
  <si>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</si>
  <si>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</si>
  <si>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</si>
  <si>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</si>
  <si>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</si>
  <si>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</si>
  <si>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</si>
  <si>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</si>
  <si>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</si>
  <si>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</si>
  <si>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</si>
  <si>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</si>
  <si>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</si>
  <si>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</si>
  <si>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</si>
  <si>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</si>
  <si>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</si>
  <si>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</si>
  <si>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</si>
  <si>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</si>
  <si>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</si>
  <si>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</si>
  <si>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</si>
  <si>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</si>
  <si>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</si>
  <si>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</si>
  <si>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</si>
  <si>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</si>
  <si>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</si>
  <si>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</si>
  <si>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</si>
  <si>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</si>
  <si>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</si>
  <si>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</si>
  <si>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</si>
  <si>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</si>
  <si>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</si>
  <si>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</si>
  <si>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</si>
  <si>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</si>
  <si>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</si>
  <si>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</si>
  <si>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</si>
  <si>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</si>
  <si>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</si>
  <si>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</si>
  <si>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</si>
  <si>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</si>
  <si>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</si>
  <si>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</si>
  <si>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</si>
  <si>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</si>
  <si>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</si>
  <si>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</si>
  <si>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</si>
  <si>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</si>
  <si>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</si>
  <si>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</si>
  <si>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</si>
  <si>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</si>
  <si>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</si>
  <si>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</si>
  <si>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</si>
  <si>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</si>
  <si>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</si>
  <si>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</si>
  <si>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</si>
  <si>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</si>
  <si>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</si>
  <si>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</si>
  <si>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</si>
  <si>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</si>
  <si>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</si>
  <si>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</si>
  <si>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</si>
  <si>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</si>
  <si>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</si>
  <si>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</si>
  <si>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</si>
  <si>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</si>
  <si>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</si>
  <si>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</si>
  <si>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</si>
  <si>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</si>
  <si>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</si>
  <si>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</si>
  <si>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</si>
  <si>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</si>
  <si>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</si>
  <si>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</si>
  <si>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</si>
  <si>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</si>
  <si>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</si>
  <si>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</si>
  <si>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</si>
  <si>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</si>
  <si>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</si>
  <si>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</si>
  <si>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</si>
  <si>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</si>
  <si>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</si>
  <si>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</si>
  <si>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</si>
  <si>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</si>
  <si>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</si>
  <si>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</si>
  <si>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</si>
  <si>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</si>
  <si>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</si>
  <si>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</si>
  <si>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</si>
  <si>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</si>
  <si>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</si>
  <si>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</si>
  <si>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</si>
  <si>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</si>
  <si>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</si>
  <si>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</si>
  <si>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</si>
  <si>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</si>
  <si>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</si>
  <si>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</si>
  <si>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</si>
  <si>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</si>
  <si>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</si>
  <si>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</si>
  <si>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</si>
  <si>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</si>
  <si>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</si>
  <si>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</si>
  <si>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</si>
  <si>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</si>
  <si>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</si>
  <si>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</si>
  <si>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</si>
  <si>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</si>
  <si>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</si>
  <si>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</si>
  <si>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</si>
  <si>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</si>
  <si>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</si>
  <si>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</si>
  <si>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</si>
  <si>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</si>
  <si>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</si>
  <si>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</si>
  <si>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</si>
  <si>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</si>
  <si>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</si>
  <si>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</si>
  <si>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</si>
  <si>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</si>
  <si>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</si>
  <si>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</si>
  <si>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</si>
  <si>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</si>
  <si>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</si>
  <si>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</si>
  <si>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</si>
  <si>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</si>
  <si>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</si>
  <si>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</si>
  <si>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</si>
  <si>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</si>
  <si>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</si>
  <si>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</si>
  <si>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</si>
  <si>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</si>
  <si>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</si>
  <si>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</si>
  <si>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</si>
  <si>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</si>
  <si>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</si>
  <si>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</si>
  <si>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</si>
  <si>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</si>
  <si>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</si>
  <si>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</si>
  <si>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</si>
  <si>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</si>
  <si>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</si>
  <si>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</si>
  <si>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</si>
  <si>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</si>
  <si>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</si>
  <si>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</si>
  <si>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</si>
  <si>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</si>
  <si>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</si>
  <si>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</si>
  <si>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</si>
  <si>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</si>
  <si>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</si>
  <si>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</si>
  <si>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</si>
  <si>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</si>
  <si>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</si>
  <si>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</si>
  <si>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</si>
  <si>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</si>
  <si>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</si>
  <si>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</si>
  <si>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</si>
  <si>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</si>
  <si>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</si>
  <si>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</si>
  <si>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</si>
  <si>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</si>
  <si>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</si>
  <si>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</si>
  <si>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</si>
  <si>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</si>
  <si>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</si>
  <si>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</si>
  <si>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</si>
  <si>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</si>
  <si>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</si>
  <si>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</si>
  <si>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</si>
  <si>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</si>
  <si>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</si>
  <si>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</si>
  <si>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</si>
  <si>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</si>
  <si>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</si>
  <si>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</si>
  <si>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</si>
  <si>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</si>
  <si>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</si>
  <si>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</si>
  <si>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</si>
  <si>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</si>
  <si>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</si>
  <si>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</si>
  <si>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</si>
  <si>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</si>
  <si>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</si>
  <si>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</si>
  <si>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</si>
  <si>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</si>
  <si>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</si>
  <si>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</si>
  <si>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</si>
  <si>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</si>
  <si>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</si>
  <si>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</si>
  <si>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</si>
  <si>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</si>
  <si>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</si>
  <si>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</si>
  <si>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</si>
  <si>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</si>
  <si>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</si>
  <si>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</si>
  <si>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</si>
  <si>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</si>
  <si>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</si>
  <si>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</si>
  <si>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</si>
  <si>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</si>
  <si>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</si>
  <si>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</si>
  <si>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</si>
  <si>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</si>
  <si>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</si>
  <si>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</si>
  <si>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</si>
  <si>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</si>
  <si>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</si>
  <si>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</si>
  <si>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</si>
  <si>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</si>
  <si>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</si>
  <si>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</si>
  <si>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</si>
  <si>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</si>
  <si>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</si>
  <si>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</si>
  <si>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</si>
  <si>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</si>
  <si>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</si>
  <si>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</si>
  <si>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</si>
  <si>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</si>
  <si>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</si>
  <si>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</si>
  <si>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</si>
  <si>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</si>
  <si>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</si>
  <si>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</si>
  <si>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</si>
  <si>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</si>
  <si>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</si>
  <si>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</si>
  <si>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</si>
  <si>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</si>
  <si>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</si>
  <si>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</si>
  <si>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</si>
  <si>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</si>
  <si>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</si>
  <si>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</si>
  <si>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</si>
  <si>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</si>
  <si>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</si>
  <si>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</si>
  <si>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</si>
  <si>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</si>
  <si>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</si>
  <si>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</si>
  <si>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</si>
  <si>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</si>
  <si>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</si>
  <si>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</si>
  <si>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</si>
  <si>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</si>
  <si>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</si>
  <si>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</si>
  <si>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</si>
  <si>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</si>
  <si>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</si>
  <si>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</si>
  <si>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</si>
  <si>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</si>
  <si>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</si>
  <si>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</si>
  <si>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</si>
  <si>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</si>
  <si>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</si>
  <si>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</si>
  <si>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</si>
  <si>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</si>
  <si>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</si>
  <si>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</si>
  <si>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</si>
  <si>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</si>
  <si>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</si>
  <si>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</si>
  <si>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</si>
  <si>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</si>
  <si>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</si>
  <si>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</si>
  <si>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</si>
  <si>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</si>
  <si>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</si>
  <si>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</si>
  <si>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</si>
  <si>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</si>
  <si>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</si>
  <si>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</si>
  <si>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</si>
  <si>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</si>
  <si>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</si>
  <si>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</si>
  <si>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</si>
  <si>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</si>
  <si>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</si>
  <si>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</si>
  <si>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</si>
  <si>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</si>
  <si>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</si>
  <si>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</si>
  <si>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</si>
  <si>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</si>
  <si>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</si>
  <si>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</si>
  <si>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</si>
  <si>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</si>
  <si>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</si>
  <si>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</si>
  <si>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</si>
  <si>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</si>
  <si>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</si>
  <si>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</si>
  <si>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</si>
  <si>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</si>
  <si>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</si>
  <si>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</si>
  <si>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</si>
  <si>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</si>
  <si>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</si>
  <si>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</si>
  <si>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</si>
  <si>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</si>
  <si>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</si>
  <si>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</si>
  <si>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</si>
  <si>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</si>
  <si>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</si>
  <si>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</si>
  <si>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</si>
  <si>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</si>
  <si>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</si>
  <si>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</si>
  <si>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</si>
  <si>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</si>
  <si>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</si>
  <si>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</si>
  <si>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</si>
  <si>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</si>
  <si>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</si>
  <si>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</si>
  <si>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</si>
  <si>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</si>
  <si>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</si>
  <si>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</si>
  <si>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</si>
  <si>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</si>
  <si>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</si>
  <si>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</si>
  <si>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</si>
  <si>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</si>
  <si>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</si>
  <si>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</si>
  <si>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</si>
  <si>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</si>
  <si>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</si>
  <si>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</si>
  <si>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</si>
  <si>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</si>
  <si>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</si>
  <si>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</si>
  <si>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</si>
  <si>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</si>
  <si>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</si>
  <si>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</si>
  <si>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</si>
  <si>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</si>
  <si>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</si>
  <si>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</si>
  <si>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</si>
  <si>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</si>
  <si>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</si>
  <si>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</si>
  <si>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</si>
  <si>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</si>
  <si>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</si>
  <si>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</si>
  <si>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</si>
  <si>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</si>
  <si>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</si>
  <si>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</si>
  <si>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</si>
  <si>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</si>
  <si>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</si>
  <si>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</si>
  <si>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</si>
  <si>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</si>
  <si>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</si>
  <si>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</si>
  <si>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</si>
  <si>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</si>
  <si>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</si>
  <si>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</si>
  <si>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</si>
  <si>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</si>
  <si>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</si>
  <si>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</si>
  <si>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</si>
  <si>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</si>
  <si>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</si>
  <si>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</si>
  <si>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</si>
  <si>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</si>
  <si>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</si>
  <si>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</si>
  <si>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</si>
  <si>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</si>
  <si>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</si>
  <si>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</si>
  <si>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</si>
  <si>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</si>
  <si>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</si>
  <si>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</si>
  <si>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</si>
  <si>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</si>
  <si>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</si>
  <si>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</si>
  <si>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</si>
  <si>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</si>
  <si>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</si>
  <si>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</si>
  <si>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</si>
  <si>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</si>
  <si>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</si>
  <si>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</si>
  <si>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</si>
  <si>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</si>
  <si>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</si>
  <si>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</si>
  <si>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</si>
  <si>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</si>
  <si>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</si>
  <si>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</si>
  <si>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</si>
  <si>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</si>
  <si>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</si>
  <si>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</si>
  <si>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</si>
  <si>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</si>
  <si>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</si>
  <si>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</si>
  <si>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</si>
  <si>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</si>
  <si>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</si>
  <si>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</si>
  <si>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</si>
  <si>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</si>
  <si>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</si>
  <si>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</si>
  <si>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</si>
  <si>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</si>
  <si>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</si>
  <si>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</si>
  <si>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</si>
  <si>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</si>
  <si>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</si>
  <si>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</si>
  <si>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</si>
  <si>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</si>
  <si>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</si>
  <si>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</si>
  <si>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</si>
  <si>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</si>
  <si>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</si>
  <si>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</si>
  <si>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</si>
  <si>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</si>
  <si>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</si>
  <si>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</si>
  <si>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</si>
  <si>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</si>
  <si>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</si>
  <si>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</si>
  <si>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</si>
  <si>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</si>
  <si>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</si>
  <si>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</si>
  <si>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</si>
  <si>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</si>
  <si>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</si>
  <si>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</si>
  <si>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</si>
  <si>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</si>
  <si>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</si>
  <si>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</si>
  <si>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</si>
  <si>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</si>
  <si>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</si>
  <si>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</si>
  <si>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</si>
  <si>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</si>
  <si>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</si>
  <si>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</si>
  <si>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</si>
  <si>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</si>
  <si>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</si>
  <si>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</si>
  <si>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</si>
  <si>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</si>
  <si>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</si>
  <si>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</si>
  <si>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</si>
  <si>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</si>
  <si>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</si>
  <si>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</si>
  <si>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</si>
  <si>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</si>
  <si>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</si>
  <si>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</si>
  <si>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</si>
  <si>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</si>
  <si>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</si>
  <si>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</si>
  <si>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</si>
  <si>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</si>
  <si>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</si>
  <si>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</si>
  <si>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</si>
  <si>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</si>
  <si>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</si>
  <si>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</si>
  <si>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</si>
  <si>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</si>
  <si>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</si>
  <si>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</si>
  <si>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</si>
  <si>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</si>
  <si>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</si>
  <si>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</si>
  <si>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</si>
  <si>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</si>
  <si>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</si>
  <si>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</si>
  <si>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</si>
  <si>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</si>
  <si>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</si>
  <si>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</si>
  <si>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</si>
  <si>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</si>
  <si>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</si>
  <si>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</si>
  <si>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</si>
  <si>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</si>
  <si>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</si>
  <si>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</si>
  <si>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</si>
  <si>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</si>
  <si>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</si>
  <si>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</si>
  <si>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</si>
  <si>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</si>
  <si>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</si>
  <si>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</si>
  <si>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</si>
  <si>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</si>
  <si>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</si>
  <si>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</si>
  <si>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</si>
  <si>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</si>
  <si>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</si>
  <si>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</si>
  <si>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</si>
  <si>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</si>
  <si>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</si>
  <si>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</si>
  <si>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</si>
  <si>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</si>
  <si>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</si>
  <si>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</si>
  <si>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</si>
  <si>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</si>
  <si>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</si>
  <si>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</si>
  <si>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</si>
  <si>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</si>
  <si>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</si>
  <si>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</si>
  <si>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</si>
  <si>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</si>
  <si>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</si>
  <si>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</si>
  <si>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</si>
  <si>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</si>
  <si>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</si>
  <si>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</si>
  <si>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</si>
  <si>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</si>
  <si>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</si>
  <si>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</si>
  <si>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</si>
  <si>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</si>
  <si>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</si>
  <si>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</si>
  <si>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</si>
  <si>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</si>
  <si>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</si>
  <si>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</si>
  <si>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</si>
  <si>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</si>
  <si>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</si>
  <si>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</si>
  <si>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</si>
  <si>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</si>
  <si>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</si>
  <si>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</si>
  <si>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</si>
  <si>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</si>
  <si>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</si>
  <si>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</si>
  <si>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</si>
  <si>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</si>
  <si>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</si>
  <si>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</si>
  <si>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</si>
  <si>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</si>
  <si>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</si>
  <si>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</si>
  <si>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</si>
  <si>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</si>
  <si>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</si>
  <si>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</si>
  <si>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</si>
  <si>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</si>
  <si>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</si>
  <si>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</si>
  <si>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</si>
  <si>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</si>
  <si>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</si>
  <si>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</si>
  <si>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</si>
  <si>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</si>
  <si>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</si>
  <si>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</si>
  <si>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</si>
  <si>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</si>
  <si>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</si>
  <si>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</si>
  <si>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</si>
  <si>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</si>
  <si>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</si>
  <si>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</si>
  <si>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</si>
  <si>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</si>
  <si>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</si>
  <si>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</si>
  <si>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</si>
  <si>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</si>
  <si>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</si>
  <si>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</si>
  <si>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</si>
  <si>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</si>
  <si>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</si>
  <si>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</si>
  <si>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</si>
  <si>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</si>
  <si>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</si>
  <si>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</si>
  <si>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</si>
  <si>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</si>
  <si>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</si>
  <si>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</si>
  <si>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</si>
  <si>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</si>
  <si>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</si>
  <si>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</si>
  <si>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</si>
  <si>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</si>
  <si>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</si>
  <si>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</si>
  <si>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</si>
  <si>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</si>
  <si>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</si>
  <si>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</si>
  <si>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</si>
  <si>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</si>
  <si>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</si>
  <si>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</si>
  <si>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</si>
  <si>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</si>
  <si>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</si>
  <si>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</si>
  <si>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</si>
  <si>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</si>
  <si>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</si>
  <si>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</si>
  <si>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</si>
  <si>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</si>
  <si>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</si>
  <si>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</si>
  <si>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</si>
  <si>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</si>
  <si>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</si>
  <si>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</si>
  <si>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</si>
  <si>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</si>
  <si>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</si>
  <si>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</si>
  <si>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</si>
  <si>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</si>
  <si>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</si>
  <si>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</si>
  <si>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</si>
  <si>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</si>
  <si>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</si>
  <si>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</si>
  <si>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</si>
  <si>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</si>
  <si>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</si>
  <si>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</si>
  <si>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</si>
  <si>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</si>
  <si>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</si>
  <si>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</si>
  <si>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</si>
  <si>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</si>
  <si>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</si>
  <si>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</si>
  <si>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</si>
  <si>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</si>
  <si>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</si>
  <si>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</si>
  <si>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</si>
  <si>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</si>
  <si>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</si>
  <si>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</si>
  <si>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</si>
  <si>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</si>
  <si>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</si>
  <si>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</si>
  <si>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</si>
  <si>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</si>
  <si>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</si>
  <si>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</si>
  <si>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</si>
  <si>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</si>
  <si>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</si>
  <si>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</si>
  <si>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</si>
  <si>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</si>
  <si>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</si>
  <si>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</si>
  <si>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</si>
  <si>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</si>
  <si>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</si>
  <si>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</si>
  <si>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</si>
  <si>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</si>
  <si>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</si>
  <si>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</si>
  <si>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</si>
  <si>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</si>
  <si>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</si>
  <si>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</si>
  <si>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</si>
  <si>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</si>
  <si>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</si>
  <si>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</si>
  <si>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</si>
  <si>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</si>
  <si>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</si>
  <si>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</si>
  <si>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</si>
  <si>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</si>
  <si>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</si>
  <si>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</si>
  <si>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</si>
  <si>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</si>
  <si>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</si>
  <si>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</si>
  <si>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</si>
  <si>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</si>
  <si>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</si>
  <si>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</si>
  <si>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</si>
  <si>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</si>
  <si>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</si>
  <si>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</si>
  <si>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</si>
  <si>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</si>
  <si>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</si>
  <si>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</si>
  <si>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</si>
  <si>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</si>
  <si>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</si>
  <si>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</si>
  <si>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</si>
  <si>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</si>
  <si>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</si>
  <si>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</si>
  <si>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</si>
  <si>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</si>
  <si>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</si>
  <si>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</si>
  <si>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</si>
  <si>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</si>
  <si>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</si>
  <si>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</si>
  <si>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</si>
  <si>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</si>
  <si>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</si>
  <si>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</si>
  <si>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</si>
  <si>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</si>
  <si>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</si>
  <si>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</si>
  <si>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</si>
  <si>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</si>
  <si>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</si>
  <si>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</si>
  <si>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</si>
  <si>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</si>
  <si>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</si>
  <si>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</si>
  <si>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</si>
  <si>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</si>
  <si>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</si>
  <si>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</si>
  <si>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</si>
  <si>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</si>
  <si>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</si>
  <si>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</si>
  <si>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</si>
  <si>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</si>
  <si>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</si>
  <si>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</si>
  <si>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</si>
  <si>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</si>
  <si>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</si>
  <si>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</si>
  <si>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</si>
  <si>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</si>
  <si>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</si>
  <si>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</si>
  <si>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</si>
  <si>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</si>
  <si>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</si>
  <si>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</si>
  <si>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</si>
  <si>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</si>
  <si>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</si>
  <si>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</si>
  <si>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</si>
  <si>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</si>
  <si>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</si>
  <si>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</si>
  <si>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</si>
  <si>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</si>
  <si>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</si>
  <si>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</si>
  <si>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</si>
  <si>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</si>
  <si>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</si>
  <si>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</si>
  <si>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</si>
  <si>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</si>
  <si>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</si>
  <si>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</si>
  <si>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</si>
  <si>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</si>
  <si>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</si>
  <si>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</si>
  <si>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</si>
  <si>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</si>
  <si>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</si>
  <si>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</si>
  <si>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</si>
  <si>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</si>
  <si>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</si>
  <si>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</si>
  <si>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</si>
  <si>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</si>
  <si>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</si>
  <si>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</si>
  <si>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</si>
  <si>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</si>
  <si>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</si>
  <si>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</si>
  <si>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</si>
  <si>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</si>
  <si>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</si>
  <si>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</si>
  <si>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</si>
  <si>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</si>
  <si>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</si>
  <si>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</si>
  <si>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</si>
  <si>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</si>
  <si>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</si>
  <si>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</si>
  <si>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</si>
  <si>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</si>
  <si>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</si>
  <si>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</si>
  <si>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</si>
  <si>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</si>
  <si>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</si>
  <si>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</si>
  <si>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</si>
  <si>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</si>
  <si>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</si>
  <si>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</si>
  <si>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</si>
  <si>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</si>
  <si>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</si>
  <si>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</si>
  <si>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</si>
  <si>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</si>
  <si>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</si>
  <si>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</si>
  <si>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</si>
  <si>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</si>
  <si>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</si>
  <si>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</si>
  <si>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</si>
  <si>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</si>
  <si>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</si>
  <si>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</si>
  <si>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</si>
  <si>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</si>
  <si>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</si>
  <si>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</si>
  <si>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</si>
  <si>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</si>
  <si>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</si>
  <si>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</si>
  <si>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</si>
  <si>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</si>
  <si>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</si>
  <si>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</si>
  <si>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</si>
  <si>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</si>
  <si>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</si>
  <si>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</si>
  <si>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</si>
  <si>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</si>
  <si>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</si>
  <si>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</si>
  <si>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</si>
  <si>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</si>
  <si>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</si>
  <si>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</si>
  <si>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</si>
  <si>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</si>
  <si>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</si>
  <si>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</si>
  <si>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</si>
  <si>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</si>
  <si>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</si>
  <si>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</si>
  <si>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</si>
  <si>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</si>
  <si>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</si>
  <si>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</si>
  <si>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</si>
  <si>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</si>
  <si>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</si>
  <si>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</si>
  <si>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</si>
  <si>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</si>
  <si>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</si>
  <si>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</si>
  <si>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</si>
  <si>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</si>
  <si>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</si>
  <si>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</si>
  <si>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</si>
  <si>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</si>
  <si>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</si>
  <si>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</si>
  <si>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</si>
  <si>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</si>
  <si>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</si>
  <si>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</si>
  <si>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</si>
  <si>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</si>
  <si>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</si>
  <si>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</si>
  <si>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</si>
  <si>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</si>
  <si>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</si>
  <si>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</si>
  <si>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</si>
  <si>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</si>
  <si>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</si>
  <si>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</si>
  <si>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</si>
  <si>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</si>
  <si>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</si>
  <si>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</si>
  <si>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</si>
  <si>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</si>
  <si>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</si>
  <si>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</si>
  <si>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</si>
  <si>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</si>
  <si>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</si>
  <si>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</si>
  <si>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</si>
  <si>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</si>
  <si>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</si>
  <si>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</si>
  <si>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</si>
  <si>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</si>
  <si>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</si>
  <si>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</si>
  <si>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</si>
  <si>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</si>
  <si>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</si>
  <si>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</si>
  <si>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</si>
  <si>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</si>
  <si>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</si>
  <si>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</si>
  <si>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</si>
  <si>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</si>
  <si>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</si>
  <si>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</si>
  <si>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</si>
  <si>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</si>
  <si>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</si>
  <si>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</si>
  <si>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</si>
  <si>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</si>
  <si>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</si>
  <si>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</si>
  <si>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</si>
  <si>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</si>
  <si>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</si>
  <si>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</si>
  <si>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</si>
  <si>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</si>
  <si>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</si>
  <si>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</si>
  <si>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</si>
  <si>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</si>
  <si>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</si>
  <si>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</si>
  <si>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</si>
  <si>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</si>
  <si>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</si>
  <si>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</si>
  <si>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</si>
  <si>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</si>
  <si>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</si>
  <si>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</si>
  <si>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</si>
  <si>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</si>
  <si>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</si>
  <si>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</si>
  <si>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</si>
  <si>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</si>
  <si>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</si>
  <si>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</si>
  <si>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</si>
  <si>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</si>
  <si>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</si>
  <si>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</si>
  <si>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</si>
  <si>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</si>
  <si>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</si>
  <si>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</si>
  <si>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</si>
  <si>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</si>
  <si>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</si>
  <si>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</si>
  <si>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</si>
  <si>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</si>
  <si>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</si>
  <si>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</si>
  <si>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</si>
  <si>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</si>
  <si>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</si>
  <si>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</si>
  <si>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</si>
  <si>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</si>
  <si>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</si>
  <si>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</si>
  <si>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</si>
  <si>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</si>
  <si>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</si>
  <si>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</si>
  <si>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</si>
  <si>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</si>
  <si>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</si>
  <si>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</si>
  <si>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</si>
  <si>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</si>
  <si>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</si>
  <si>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</si>
  <si>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</si>
  <si>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</si>
  <si>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</si>
  <si>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</si>
  <si>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</si>
  <si>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</si>
  <si>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</si>
  <si>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</si>
  <si>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</si>
  <si>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</si>
  <si>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</si>
  <si>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</si>
  <si>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</si>
  <si>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</si>
  <si>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</si>
  <si>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</si>
  <si>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</si>
  <si>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</si>
  <si>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</si>
  <si>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</si>
  <si>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</si>
  <si>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</si>
  <si>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</si>
  <si>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</si>
  <si>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</si>
  <si>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</si>
  <si>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</si>
  <si>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</si>
  <si>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</si>
  <si>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</si>
  <si>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</si>
  <si>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</si>
  <si>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</si>
  <si>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</si>
  <si>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</si>
  <si>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</si>
  <si>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</si>
  <si>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</si>
  <si>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</si>
  <si>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</si>
  <si>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</si>
  <si>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</si>
  <si>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</si>
  <si>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</si>
  <si>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</si>
  <si>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</si>
  <si>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</si>
  <si>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</si>
  <si>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</si>
  <si>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</si>
  <si>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</si>
  <si>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</si>
  <si>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</si>
  <si>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</si>
  <si>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</si>
  <si>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</si>
  <si>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</si>
  <si>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</si>
  <si>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</si>
  <si>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</si>
  <si>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</si>
  <si>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</si>
  <si>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</si>
  <si>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</si>
  <si>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</si>
  <si>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</si>
  <si>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</si>
  <si>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</si>
  <si>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</si>
  <si>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</si>
  <si>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</si>
  <si>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</si>
  <si>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</si>
  <si>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</si>
  <si>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</si>
  <si>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</si>
  <si>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</si>
  <si>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</si>
  <si>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</si>
  <si>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</si>
  <si>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</si>
  <si>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</si>
  <si>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</si>
  <si>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</si>
  <si>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</si>
  <si>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</si>
  <si>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</si>
  <si>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</si>
  <si>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</si>
  <si>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</si>
  <si>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</si>
  <si>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</si>
  <si>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</si>
  <si>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</si>
  <si>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</si>
  <si>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</si>
  <si>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</si>
  <si>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</si>
  <si>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</si>
  <si>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</si>
  <si>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</si>
  <si>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</si>
  <si>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</si>
  <si>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</si>
  <si>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</si>
  <si>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</si>
  <si>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</si>
  <si>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</si>
  <si>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</si>
  <si>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</si>
  <si>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</si>
  <si>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</si>
  <si>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</si>
  <si>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</si>
  <si>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</si>
  <si>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</si>
  <si>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</si>
  <si>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</si>
  <si>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</si>
  <si>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</si>
  <si>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</si>
  <si>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</si>
  <si>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</si>
  <si>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</si>
  <si>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</si>
  <si>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</si>
  <si>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</si>
  <si>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</si>
  <si>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</si>
  <si>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</si>
  <si>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</si>
  <si>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</si>
  <si>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</si>
  <si>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</si>
  <si>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</si>
  <si>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</si>
  <si>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</si>
  <si>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</si>
  <si>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</si>
  <si>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</si>
  <si>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</si>
  <si>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</si>
  <si>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</si>
  <si>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</si>
  <si>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</si>
  <si>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</si>
  <si>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</si>
  <si>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</si>
  <si>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</si>
  <si>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</si>
  <si>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</si>
  <si>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</si>
  <si>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</si>
  <si>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</si>
  <si>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</si>
  <si>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</si>
  <si>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</si>
  <si>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</si>
  <si>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</si>
  <si>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</si>
  <si>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</si>
  <si>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</si>
  <si>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</si>
  <si>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</si>
  <si>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</si>
  <si>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</si>
  <si>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</si>
  <si>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</si>
  <si>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</si>
  <si>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</si>
  <si>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</si>
  <si>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</si>
  <si>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</si>
  <si>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</si>
  <si>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</si>
  <si>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</si>
  <si>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</si>
  <si>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</si>
  <si>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</si>
  <si>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</si>
  <si>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</si>
  <si>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</si>
  <si>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</si>
  <si>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</si>
  <si>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</si>
  <si>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</si>
  <si>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</si>
  <si>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</si>
  <si>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</si>
  <si>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</si>
  <si>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</si>
  <si>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</si>
  <si>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</si>
  <si>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</si>
  <si>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</si>
  <si>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</si>
  <si>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</si>
  <si>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</si>
  <si>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</si>
  <si>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</si>
  <si>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</si>
  <si>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</si>
  <si>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</si>
  <si>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</si>
  <si>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</si>
  <si>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</si>
  <si>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</si>
  <si>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</si>
  <si>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</si>
  <si>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</si>
  <si>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</si>
  <si>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</si>
  <si>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</si>
  <si>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</si>
  <si>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</si>
  <si>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</si>
  <si>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</si>
  <si>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</si>
  <si>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</si>
  <si>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</si>
  <si>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</si>
  <si>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</si>
  <si>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</si>
  <si>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</si>
  <si>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</si>
  <si>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</si>
  <si>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</si>
  <si>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</si>
  <si>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</si>
  <si>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</si>
  <si>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</si>
  <si>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</si>
  <si>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</si>
  <si>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</si>
  <si>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</si>
  <si>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</si>
  <si>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</si>
  <si>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</si>
  <si>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</si>
  <si>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</si>
  <si>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</si>
  <si>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</si>
  <si>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</si>
  <si>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</si>
  <si>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</si>
  <si>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</si>
  <si>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</si>
  <si>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</si>
  <si>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</si>
  <si>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</si>
  <si>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</si>
  <si>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</si>
  <si>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</si>
  <si>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</si>
  <si>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</si>
  <si>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</si>
  <si>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</si>
  <si>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</si>
  <si>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</si>
  <si>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</si>
  <si>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</si>
  <si>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</si>
  <si>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</si>
  <si>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</si>
  <si>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</si>
  <si>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</si>
  <si>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</si>
  <si>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</si>
  <si>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</si>
  <si>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</si>
  <si>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</si>
  <si>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</si>
  <si>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</si>
  <si>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</si>
  <si>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</si>
  <si>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</si>
  <si>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</si>
  <si>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</si>
  <si>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</si>
  <si>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</si>
  <si>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</si>
  <si>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</si>
  <si>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</si>
  <si>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</si>
  <si>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</si>
  <si>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</si>
  <si>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</si>
  <si>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</si>
  <si>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</si>
  <si>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</si>
  <si>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</si>
  <si>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</si>
  <si>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</si>
  <si>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</si>
  <si>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</si>
  <si>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</si>
  <si>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</si>
  <si>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</si>
  <si>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</si>
  <si>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</si>
  <si>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</si>
  <si>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</si>
  <si>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</si>
  <si>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</si>
  <si>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</si>
  <si>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</si>
  <si>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</si>
  <si>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</si>
  <si>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</si>
  <si>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</si>
  <si>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</si>
  <si>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</si>
  <si>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</si>
  <si>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</si>
  <si>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</si>
  <si>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</si>
  <si>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</si>
  <si>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</si>
  <si>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</si>
  <si>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</si>
  <si>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</si>
  <si>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</si>
  <si>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</si>
  <si>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</si>
  <si>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</si>
  <si>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</si>
  <si>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</si>
  <si>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</si>
  <si>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</si>
  <si>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</si>
  <si>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</si>
  <si>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</si>
  <si>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</si>
  <si>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</si>
  <si>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</si>
  <si>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</si>
  <si>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</si>
  <si>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</si>
  <si>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</si>
  <si>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</si>
  <si>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</si>
  <si>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</si>
  <si>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</si>
  <si>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</si>
  <si>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</si>
  <si>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</si>
  <si>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</si>
  <si>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</si>
  <si>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</si>
  <si>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</si>
  <si>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</si>
  <si>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</si>
  <si>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</si>
  <si>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</si>
  <si>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</si>
  <si>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</si>
  <si>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</si>
  <si>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</si>
  <si>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</si>
  <si>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</si>
  <si>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</si>
  <si>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</si>
  <si>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</si>
  <si>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</si>
  <si>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</si>
  <si>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</si>
  <si>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</si>
  <si>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</si>
  <si>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</si>
  <si>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</si>
  <si>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</si>
  <si>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</si>
  <si>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</si>
  <si>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</si>
  <si>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</si>
  <si>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</si>
  <si>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</si>
  <si>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</si>
  <si>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</si>
  <si>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</si>
  <si>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</si>
  <si>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</si>
  <si>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</si>
  <si>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</si>
  <si>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</si>
  <si>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</si>
  <si>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</si>
  <si>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</si>
  <si>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</si>
  <si>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</si>
  <si>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</si>
  <si>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</si>
  <si>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</si>
  <si>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</si>
  <si>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</si>
  <si>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</si>
  <si>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</si>
  <si>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</si>
  <si>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</si>
  <si>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</si>
  <si>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</si>
  <si>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</si>
  <si>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</si>
  <si>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</si>
  <si>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</si>
  <si>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</si>
  <si>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</si>
  <si>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</si>
  <si>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</si>
  <si>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</si>
  <si>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</si>
  <si>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</si>
  <si>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</si>
  <si>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</si>
  <si>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</si>
  <si>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</si>
  <si>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</si>
  <si>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</si>
  <si>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</si>
  <si>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</si>
  <si>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</si>
  <si>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</si>
  <si>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</si>
  <si>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</si>
  <si>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</si>
  <si>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</si>
  <si>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</si>
  <si>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</si>
  <si>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</si>
  <si>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</si>
  <si>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</si>
  <si>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</si>
  <si>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</si>
  <si>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</si>
  <si>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</si>
  <si>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</si>
  <si>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</si>
  <si>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</si>
  <si>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</si>
  <si>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</si>
  <si>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</si>
  <si>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</si>
  <si>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</si>
  <si>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</si>
  <si>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</si>
  <si>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</si>
  <si>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</si>
  <si>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</si>
  <si>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</si>
  <si>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</si>
  <si>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</si>
  <si>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</si>
  <si>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</si>
  <si>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</si>
  <si>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</si>
  <si>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</si>
  <si>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</si>
  <si>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</si>
  <si>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</si>
  <si>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</si>
  <si>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</si>
  <si>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</si>
  <si>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</si>
  <si>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</si>
  <si>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</si>
  <si>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</si>
  <si>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</si>
  <si>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</si>
  <si>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</si>
  <si>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</si>
  <si>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</si>
  <si>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</si>
  <si>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</si>
  <si>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</si>
  <si>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</si>
  <si>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</si>
  <si>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</si>
  <si>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</si>
  <si>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</si>
  <si>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</si>
  <si>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</si>
  <si>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</si>
  <si>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</si>
  <si>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</si>
  <si>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</si>
  <si>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</si>
  <si>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</si>
  <si>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</si>
  <si>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</si>
  <si>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</si>
  <si>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</si>
  <si>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</si>
  <si>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</si>
  <si>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</si>
  <si>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</si>
  <si>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</si>
  <si>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</si>
  <si>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</si>
  <si>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</si>
  <si>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</si>
  <si>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</si>
  <si>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</si>
  <si>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</si>
  <si>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</si>
  <si>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</si>
  <si>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</si>
  <si>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</si>
  <si>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</si>
  <si>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</si>
  <si>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</si>
  <si>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</si>
  <si>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</si>
  <si>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</si>
  <si>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</si>
  <si>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</si>
  <si>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</si>
  <si>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</si>
  <si>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</si>
  <si>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</si>
  <si>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</si>
  <si>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</si>
  <si>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</si>
  <si>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</si>
  <si>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</si>
  <si>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</si>
  <si>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</si>
  <si>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</si>
  <si>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</si>
  <si>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</si>
  <si>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</si>
  <si>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</si>
  <si>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</si>
  <si>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</si>
  <si>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</si>
  <si>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</si>
  <si>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</si>
  <si>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</si>
  <si>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</si>
  <si>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</si>
  <si>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</si>
  <si>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</si>
  <si>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</si>
  <si>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</si>
  <si>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</si>
  <si>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</si>
  <si>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</si>
  <si>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</si>
  <si>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</si>
  <si>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</si>
  <si>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</si>
  <si>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</si>
  <si>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</si>
  <si>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</si>
  <si>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</si>
  <si>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</si>
  <si>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</si>
  <si>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</si>
  <si>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</si>
  <si>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</si>
  <si>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</si>
  <si>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</si>
  <si>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</si>
  <si>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</si>
  <si>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</si>
  <si>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</si>
  <si>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</si>
  <si>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</si>
  <si>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</si>
  <si>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</si>
  <si>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</si>
  <si>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</si>
  <si>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</si>
  <si>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</si>
  <si>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</si>
  <si>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</si>
  <si>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</si>
  <si>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</si>
  <si>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</si>
  <si>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</si>
  <si>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</si>
  <si>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</si>
  <si>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</si>
  <si>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</si>
  <si>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</si>
  <si>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</si>
  <si>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</si>
  <si>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</si>
  <si>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</si>
  <si>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</si>
  <si>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</si>
  <si>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</si>
  <si>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</si>
  <si>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</si>
  <si>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</si>
  <si>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</si>
  <si>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</si>
  <si>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</si>
  <si>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</si>
  <si>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</si>
  <si>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</si>
  <si>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</si>
  <si>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</si>
  <si>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</si>
  <si>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</si>
  <si>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</si>
  <si>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</si>
  <si>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</si>
  <si>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</si>
  <si>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</si>
  <si>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</si>
  <si>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</si>
  <si>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</si>
  <si>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</si>
  <si>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</si>
  <si>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</si>
  <si>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</si>
  <si>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</si>
  <si>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</si>
  <si>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</si>
  <si>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</si>
  <si>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</si>
  <si>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</si>
  <si>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</si>
  <si>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</si>
  <si>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</si>
  <si>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</si>
  <si>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</si>
  <si>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</si>
  <si>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</si>
  <si>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</si>
  <si>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</si>
  <si>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</si>
  <si>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</si>
  <si>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</si>
  <si>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</si>
  <si>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</si>
  <si>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</si>
  <si>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</si>
  <si>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</si>
  <si>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</si>
  <si>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</si>
  <si>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</si>
  <si>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</si>
  <si>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</si>
  <si>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</si>
  <si>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</si>
  <si>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</si>
  <si>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</si>
  <si>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</si>
  <si>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</si>
  <si>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</si>
  <si>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</si>
  <si>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</si>
  <si>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</si>
  <si>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</si>
  <si>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</si>
  <si>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</si>
  <si>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</si>
  <si>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</si>
  <si>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</si>
  <si>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</si>
  <si>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</si>
  <si>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</si>
  <si>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</si>
  <si>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</si>
  <si>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</si>
  <si>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</si>
  <si>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</si>
  <si>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</si>
  <si>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</si>
  <si>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</si>
  <si>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</si>
  <si>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</si>
  <si>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</si>
  <si>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</si>
  <si>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</si>
  <si>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</si>
  <si>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</si>
  <si>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</si>
  <si>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</si>
  <si>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</si>
  <si>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</si>
  <si>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</si>
  <si>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</si>
  <si>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</si>
  <si>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</si>
  <si>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</si>
  <si>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</si>
  <si>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</si>
  <si>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</si>
  <si>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</si>
  <si>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</si>
  <si>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</si>
  <si>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</si>
  <si>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</si>
  <si>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</si>
  <si>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</si>
  <si>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</si>
  <si>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</si>
  <si>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</si>
  <si>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</si>
  <si>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</si>
  <si>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</si>
  <si>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</si>
  <si>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</si>
  <si>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</si>
  <si>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</si>
  <si>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</si>
  <si>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</si>
  <si>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</si>
  <si>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</si>
  <si>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</si>
  <si>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</si>
  <si>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</si>
  <si>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</si>
  <si>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</si>
  <si>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</si>
  <si>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</si>
  <si>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</si>
  <si>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</si>
  <si>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</si>
  <si>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</si>
  <si>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</si>
  <si>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</si>
  <si>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</si>
  <si>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</si>
  <si>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</si>
  <si>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</si>
  <si>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</si>
  <si>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</si>
  <si>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</si>
  <si>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</si>
  <si>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</si>
  <si>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</si>
  <si>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</si>
  <si>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</si>
  <si>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</si>
  <si>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</si>
  <si>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</si>
  <si>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</si>
  <si>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</si>
  <si>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</si>
  <si>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</si>
  <si>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</si>
  <si>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</si>
  <si>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</si>
  <si>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</si>
  <si>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</si>
  <si>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</si>
  <si>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</si>
  <si>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</si>
  <si>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</si>
  <si>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</si>
  <si>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</si>
  <si>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</si>
  <si>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</si>
  <si>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</si>
  <si>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</si>
  <si>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</si>
  <si>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</si>
  <si>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</si>
  <si>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</si>
  <si>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</si>
  <si>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</si>
  <si>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</si>
  <si>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</si>
  <si>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</si>
  <si>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</si>
  <si>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</si>
  <si>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</si>
  <si>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</si>
  <si>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</si>
  <si>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</si>
  <si>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</si>
  <si>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</si>
  <si>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</si>
  <si>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</si>
  <si>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</si>
  <si>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</si>
  <si>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</si>
  <si>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</si>
  <si>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</si>
  <si>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</si>
  <si>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</si>
  <si>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</si>
  <si>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</si>
  <si>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</si>
  <si>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</si>
  <si>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</si>
  <si>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</si>
  <si>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</si>
  <si>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</si>
  <si>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</si>
  <si>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</si>
  <si>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</si>
  <si>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</si>
  <si>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</si>
  <si>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</si>
  <si>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</si>
  <si>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</si>
  <si>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</si>
  <si>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</si>
  <si>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</si>
  <si>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</si>
  <si>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</si>
  <si>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</si>
  <si>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</si>
  <si>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</si>
  <si>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</si>
  <si>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</si>
  <si>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</si>
  <si>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</si>
  <si>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</si>
  <si>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</si>
  <si>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</si>
  <si>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</si>
  <si>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</si>
  <si>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</si>
  <si>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</si>
  <si>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</si>
  <si>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</si>
  <si>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</si>
  <si>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</si>
  <si>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</si>
  <si>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</si>
  <si>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</si>
  <si>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</si>
  <si>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</si>
  <si>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</si>
  <si>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</si>
  <si>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</si>
  <si>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</si>
  <si>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</si>
  <si>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</si>
  <si>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</si>
  <si>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</si>
  <si>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</si>
  <si>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</si>
  <si>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</si>
  <si>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</si>
  <si>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</si>
  <si>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</si>
  <si>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</si>
  <si>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</si>
  <si>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</si>
  <si>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</si>
  <si>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</si>
  <si>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</si>
  <si>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</si>
  <si>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</si>
  <si>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</si>
  <si>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</si>
  <si>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</si>
  <si>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</si>
  <si>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</si>
  <si>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</si>
  <si>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</si>
  <si>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</si>
  <si>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</si>
  <si>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</si>
  <si>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</si>
  <si>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</si>
  <si>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</si>
  <si>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</si>
  <si>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</si>
  <si>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</si>
  <si>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</si>
  <si>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</si>
  <si>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</si>
  <si>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</si>
  <si>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</si>
  <si>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</si>
  <si>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</si>
  <si>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</si>
  <si>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</si>
  <si>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</si>
  <si>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</si>
  <si>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</si>
  <si>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</si>
  <si>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</si>
  <si>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</si>
  <si>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</si>
  <si>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</si>
  <si>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</si>
  <si>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</si>
  <si>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</si>
  <si>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</si>
  <si>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</si>
  <si>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</si>
  <si>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</si>
  <si>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</si>
  <si>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</si>
  <si>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</si>
  <si>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</si>
  <si>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</si>
  <si>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</si>
  <si>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</si>
  <si>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</si>
  <si>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</si>
  <si>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</si>
  <si>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</si>
  <si>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</si>
  <si>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</si>
  <si>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</si>
  <si>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</si>
  <si>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</si>
  <si>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</si>
  <si>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</si>
  <si>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</si>
  <si>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</si>
  <si>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</si>
  <si>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</si>
  <si>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</si>
  <si>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</si>
  <si>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</si>
  <si>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</si>
  <si>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</si>
  <si>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</si>
  <si>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</si>
  <si>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</si>
  <si>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</si>
  <si>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</si>
  <si>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</si>
  <si>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</si>
  <si>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</si>
  <si>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</si>
  <si>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</si>
  <si>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</si>
  <si>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</si>
  <si>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</si>
  <si>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</si>
  <si>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</si>
  <si>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</si>
  <si>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</si>
  <si>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</si>
  <si>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</si>
  <si>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</si>
  <si>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</si>
  <si>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</si>
  <si>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</si>
  <si>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</si>
  <si>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</si>
  <si>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</si>
  <si>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</si>
  <si>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</si>
  <si>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</si>
  <si>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</si>
  <si>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</si>
  <si>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</si>
  <si>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</si>
  <si>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</si>
  <si>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</si>
  <si>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</si>
  <si>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</si>
  <si>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</si>
  <si>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</si>
  <si>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</si>
  <si>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</si>
  <si>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</si>
  <si>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</si>
  <si>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</si>
  <si>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</si>
  <si>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</si>
  <si>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</si>
  <si>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</si>
  <si>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</si>
  <si>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</si>
  <si>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</si>
  <si>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</si>
  <si>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</si>
  <si>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</si>
  <si>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</si>
  <si>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</si>
  <si>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</si>
  <si>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</si>
  <si>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</si>
  <si>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</si>
  <si>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</si>
  <si>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</si>
  <si>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</si>
  <si>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</si>
  <si>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</si>
  <si>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</si>
  <si>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</si>
  <si>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</si>
  <si>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</si>
  <si>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</si>
  <si>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</si>
  <si>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</si>
  <si>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</si>
  <si>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</si>
  <si>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</si>
  <si>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</si>
  <si>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</si>
  <si>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</si>
  <si>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</si>
  <si>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</si>
  <si>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</si>
  <si>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</si>
  <si>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</si>
  <si>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</si>
  <si>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</si>
  <si>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</si>
  <si>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</si>
  <si>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</si>
  <si>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</si>
  <si>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</si>
  <si>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</si>
  <si>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</si>
  <si>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</si>
  <si>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</si>
  <si>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</si>
  <si>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</si>
  <si>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</si>
  <si>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</si>
  <si>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</si>
  <si>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</si>
  <si>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</si>
  <si>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</si>
  <si>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</si>
  <si>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</si>
  <si>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</si>
  <si>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</si>
  <si>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</si>
  <si>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</si>
  <si>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</si>
  <si>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</si>
  <si>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</si>
  <si>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</si>
  <si>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</si>
  <si>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</si>
  <si>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</si>
  <si>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</si>
  <si>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</si>
  <si>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</si>
  <si>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</si>
  <si>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</si>
  <si>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</si>
  <si>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</si>
  <si>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</si>
  <si>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</si>
  <si>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</si>
  <si>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</si>
  <si>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</si>
  <si>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</si>
  <si>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</si>
  <si>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</si>
  <si>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</si>
  <si>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</si>
  <si>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</si>
  <si>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</si>
  <si>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</si>
  <si>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</si>
  <si>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</si>
  <si>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</si>
  <si>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</si>
  <si>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</si>
  <si>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</si>
  <si>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</si>
  <si>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</si>
  <si>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</si>
  <si>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</si>
  <si>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</si>
  <si>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</si>
  <si>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</si>
  <si>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</si>
  <si>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</si>
  <si>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</si>
  <si>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</si>
  <si>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</si>
  <si>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</si>
  <si>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</si>
  <si>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</si>
  <si>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</si>
  <si>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</si>
  <si>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</si>
  <si>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</si>
  <si>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</si>
  <si>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</si>
  <si>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</si>
  <si>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</si>
  <si>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</si>
  <si>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</si>
  <si>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</si>
  <si>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</si>
  <si>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</si>
  <si>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</si>
  <si>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</si>
  <si>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</si>
  <si>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</si>
  <si>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</si>
  <si>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</si>
  <si>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</si>
  <si>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</si>
  <si>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</si>
  <si>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</si>
  <si>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</si>
  <si>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</si>
  <si>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</si>
  <si>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</si>
  <si>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</si>
  <si>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</si>
  <si>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</si>
  <si>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</si>
  <si>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</si>
  <si>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</si>
  <si>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</si>
  <si>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</si>
  <si>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</si>
  <si>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</si>
  <si>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</si>
  <si>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</si>
  <si>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</si>
  <si>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</si>
  <si>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</si>
  <si>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</si>
  <si>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</si>
  <si>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</si>
  <si>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</si>
  <si>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</si>
  <si>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</si>
  <si>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</si>
  <si>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</si>
  <si>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</si>
  <si>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</si>
  <si>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</si>
  <si>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</si>
  <si>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</si>
  <si>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</si>
  <si>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</si>
  <si>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</si>
  <si>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</si>
  <si>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</si>
  <si>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</si>
  <si>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</si>
  <si>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</si>
  <si>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</si>
  <si>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</si>
  <si>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</si>
  <si>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</si>
  <si>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</si>
  <si>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</si>
  <si>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</si>
  <si>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</si>
  <si>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</si>
  <si>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</si>
  <si>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</si>
  <si>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</si>
  <si>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</si>
  <si>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</si>
  <si>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</si>
  <si>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</si>
  <si>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</si>
  <si>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</si>
  <si>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</si>
  <si>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</si>
  <si>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</si>
  <si>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</si>
  <si>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</si>
  <si>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</si>
  <si>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</si>
  <si>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</si>
  <si>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</si>
  <si>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</si>
  <si>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</si>
  <si>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</si>
  <si>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</si>
  <si>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</si>
  <si>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</si>
  <si>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</si>
  <si>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</si>
  <si>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</si>
  <si>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</si>
  <si>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</si>
  <si>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</si>
  <si>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</si>
  <si>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</si>
  <si>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</si>
  <si>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</si>
  <si>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</si>
  <si>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</si>
  <si>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</si>
  <si>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</si>
  <si>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</si>
  <si>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</si>
  <si>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</si>
  <si>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</si>
  <si>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</si>
  <si>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</si>
  <si>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</si>
  <si>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</si>
  <si>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</si>
  <si>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</si>
  <si>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</si>
  <si>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</si>
  <si>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</si>
  <si>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</si>
  <si>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</si>
  <si>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</si>
  <si>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</si>
  <si>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</si>
  <si>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</si>
  <si>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</si>
  <si>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</si>
  <si>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</si>
  <si>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</si>
  <si>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</si>
  <si>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</si>
  <si>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</si>
  <si>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</si>
  <si>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</si>
  <si>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</si>
  <si>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</si>
  <si>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</si>
  <si>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</si>
  <si>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</si>
  <si>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</si>
  <si>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</si>
  <si>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</si>
  <si>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</si>
  <si>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</si>
  <si>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</si>
  <si>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</si>
  <si>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</si>
  <si>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</si>
  <si>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</si>
  <si>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</si>
  <si>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</si>
  <si>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</si>
  <si>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</si>
  <si>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</si>
  <si>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</si>
  <si>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</si>
  <si>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</si>
  <si>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</si>
  <si>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</si>
  <si>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</si>
  <si>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</si>
  <si>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</si>
  <si>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</si>
  <si>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</si>
  <si>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</si>
  <si>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</si>
  <si>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</si>
  <si>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</si>
  <si>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</si>
  <si>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</si>
  <si>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</si>
  <si>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</si>
  <si>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</si>
  <si>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</si>
  <si>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</si>
  <si>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</si>
  <si>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</si>
  <si>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</si>
  <si>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</si>
  <si>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</si>
  <si>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</si>
  <si>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</si>
  <si>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</si>
  <si>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</si>
  <si>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</si>
  <si>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</si>
  <si>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</si>
  <si>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</si>
  <si>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</si>
  <si>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</si>
  <si>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</si>
  <si>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</si>
  <si>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</si>
  <si>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</si>
  <si>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</si>
  <si>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</si>
  <si>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</si>
  <si>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</si>
  <si>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</si>
  <si>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</si>
  <si>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</si>
  <si>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</si>
  <si>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</si>
  <si>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</si>
  <si>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</si>
  <si>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</si>
  <si>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</si>
  <si>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</si>
  <si>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</si>
  <si>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</si>
  <si>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</si>
  <si>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</si>
  <si>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</si>
  <si>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</si>
  <si>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</si>
  <si>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</si>
  <si>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</si>
  <si>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</si>
  <si>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</si>
  <si>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</si>
  <si>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</si>
  <si>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</si>
  <si>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</si>
  <si>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</si>
  <si>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</si>
  <si>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</si>
  <si>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</si>
  <si>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</si>
  <si>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</si>
  <si>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</si>
  <si>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</si>
  <si>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</si>
  <si>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</si>
  <si>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</si>
  <si>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</si>
  <si>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</si>
  <si>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</si>
  <si>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</si>
  <si>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</si>
  <si>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</si>
  <si>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</si>
  <si>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</si>
  <si>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</si>
  <si>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</si>
  <si>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</si>
  <si>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</si>
  <si>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</si>
  <si>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</si>
  <si>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</si>
  <si>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</si>
  <si>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</si>
  <si>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</si>
  <si>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</si>
  <si>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</si>
  <si>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</si>
  <si>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</si>
  <si>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</si>
  <si>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</si>
  <si>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</si>
  <si>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</si>
  <si>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</si>
  <si>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</si>
  <si>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</si>
  <si>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</si>
  <si>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</si>
  <si>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</si>
  <si>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</si>
  <si>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</si>
  <si>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</si>
  <si>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</si>
  <si>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</si>
  <si>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</si>
  <si>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</si>
  <si>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</si>
  <si>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</si>
  <si>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</si>
  <si>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</si>
  <si>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</si>
  <si>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</si>
  <si>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</si>
  <si>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</si>
  <si>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</si>
  <si>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</si>
  <si>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</si>
  <si>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</si>
  <si>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</si>
  <si>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</si>
  <si>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</si>
  <si>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</si>
  <si>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</si>
  <si>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</si>
  <si>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</si>
  <si>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</si>
  <si>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</si>
  <si>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</si>
  <si>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</si>
  <si>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</si>
  <si>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</si>
  <si>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</si>
  <si>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</si>
  <si>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</si>
  <si>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</si>
  <si>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</si>
  <si>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</si>
  <si>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</si>
  <si>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</si>
  <si>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</si>
  <si>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</si>
  <si>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</si>
  <si>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</si>
  <si>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</si>
  <si>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</si>
  <si>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</si>
  <si>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</si>
  <si>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</si>
  <si>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</si>
  <si>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</si>
  <si>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</si>
  <si>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</si>
  <si>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</si>
  <si>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</si>
  <si>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</si>
  <si>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</si>
  <si>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</si>
  <si>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</si>
  <si>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</si>
  <si>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</si>
  <si>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</si>
  <si>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</si>
  <si>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</si>
  <si>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</si>
  <si>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</si>
  <si>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</si>
  <si>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</si>
  <si>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</si>
  <si>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</si>
  <si>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</si>
  <si>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</si>
  <si>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</si>
  <si>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</si>
  <si>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</si>
  <si>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</si>
  <si>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</si>
  <si>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</si>
  <si>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</si>
  <si>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</si>
  <si>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</si>
  <si>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</si>
  <si>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</si>
  <si>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</si>
  <si>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</si>
  <si>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</si>
  <si>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</si>
  <si>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</si>
  <si>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</si>
  <si>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</si>
  <si>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</si>
  <si>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</si>
  <si>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</si>
  <si>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</si>
  <si>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</si>
  <si>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</si>
  <si>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</si>
  <si>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</si>
  <si>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</si>
  <si>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</si>
  <si>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</si>
  <si>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</si>
  <si>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</si>
  <si>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</si>
  <si>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</si>
  <si>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</si>
  <si>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</si>
  <si>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</si>
  <si>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</si>
  <si>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</si>
  <si>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</si>
  <si>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</si>
  <si>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</si>
  <si>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</si>
  <si>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</si>
  <si>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</si>
  <si>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</si>
  <si>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</si>
  <si>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</si>
  <si>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</si>
  <si>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</si>
  <si>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</si>
  <si>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</si>
  <si>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</si>
  <si>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</si>
  <si>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</si>
  <si>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</si>
  <si>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</si>
  <si>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</si>
  <si>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</si>
  <si>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</si>
  <si>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</si>
  <si>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</si>
  <si>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</si>
  <si>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</si>
  <si>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</si>
  <si>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</si>
  <si>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</si>
  <si>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</si>
  <si>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</si>
  <si>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</si>
  <si>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</si>
  <si>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</si>
  <si>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</si>
  <si>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</si>
  <si>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</si>
  <si>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</si>
  <si>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</si>
  <si>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</si>
  <si>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</si>
  <si>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</si>
  <si>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</si>
  <si>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</si>
  <si>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</si>
  <si>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</si>
  <si>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</si>
  <si>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</si>
  <si>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</si>
  <si>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</si>
  <si>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</si>
  <si>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</si>
  <si>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</si>
  <si>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</si>
  <si>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</si>
  <si>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</si>
  <si>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</si>
  <si>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</si>
  <si>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</si>
  <si>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</si>
  <si>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</si>
  <si>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</si>
  <si>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</si>
  <si>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</si>
  <si>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</si>
  <si>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</si>
  <si>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</si>
  <si>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</si>
  <si>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</si>
  <si>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</si>
  <si>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</si>
  <si>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</si>
  <si>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</si>
  <si>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</si>
  <si>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</si>
  <si>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</si>
  <si>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</si>
  <si>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</si>
  <si>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</si>
  <si>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</si>
  <si>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</si>
  <si>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</si>
  <si>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</si>
  <si>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</si>
  <si>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</si>
  <si>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</si>
  <si>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</si>
  <si>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</si>
  <si>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</si>
  <si>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</si>
  <si>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</si>
  <si>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</si>
  <si>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</si>
  <si>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</si>
  <si>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</si>
  <si>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</si>
  <si>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</si>
  <si>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</si>
  <si>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</si>
  <si>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</si>
  <si>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</si>
  <si>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</si>
  <si>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</si>
  <si>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</si>
  <si>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</si>
  <si>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</si>
  <si>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</si>
  <si>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</si>
  <si>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</si>
  <si>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</si>
  <si>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</si>
  <si>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</si>
  <si>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</si>
  <si>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</si>
  <si>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</si>
  <si>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</si>
  <si>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</si>
  <si>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</si>
  <si>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</si>
  <si>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</si>
  <si>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</si>
  <si>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</si>
  <si>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</si>
  <si>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</si>
  <si>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</si>
  <si>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</si>
  <si>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</si>
  <si>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</si>
  <si>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</si>
  <si>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</si>
  <si>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</si>
  <si>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</si>
  <si>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</si>
  <si>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</si>
  <si>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</si>
  <si>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</si>
  <si>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</si>
  <si>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</si>
  <si>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</si>
  <si>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</si>
  <si>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</si>
  <si>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</si>
  <si>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</si>
  <si>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</si>
  <si>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</si>
  <si>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</si>
  <si>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</si>
  <si>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</si>
  <si>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</si>
  <si>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</si>
  <si>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</si>
  <si>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</si>
  <si>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</si>
  <si>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</si>
  <si>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</si>
  <si>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</si>
  <si>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</si>
  <si>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</si>
  <si>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</si>
  <si>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</si>
  <si>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</si>
  <si>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</si>
  <si>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</si>
  <si>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</si>
  <si>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</si>
  <si>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</si>
  <si>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</si>
  <si>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</si>
  <si>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</si>
  <si>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</si>
  <si>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</si>
  <si>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</si>
  <si>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</si>
  <si>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</si>
  <si>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</si>
  <si>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</si>
  <si>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</si>
  <si>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</si>
  <si>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</si>
  <si>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</si>
  <si>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</si>
  <si>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</si>
  <si>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</si>
  <si>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</si>
  <si>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</si>
  <si>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</si>
  <si>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</si>
  <si>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</si>
  <si>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</si>
  <si>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</si>
  <si>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</si>
  <si>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</si>
  <si>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</si>
  <si>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</si>
  <si>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</si>
  <si>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</si>
  <si>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</si>
  <si>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</si>
  <si>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</si>
  <si>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</si>
  <si>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</si>
  <si>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</si>
  <si>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</si>
  <si>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</si>
  <si>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</si>
  <si>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</si>
  <si>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</si>
  <si>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</si>
  <si>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</si>
  <si>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</si>
  <si>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</si>
  <si>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</si>
  <si>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</si>
  <si>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</si>
  <si>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</si>
  <si>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</si>
  <si>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</si>
  <si>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</si>
  <si>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</si>
  <si>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</si>
  <si>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</si>
  <si>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</si>
  <si>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</si>
  <si>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</si>
  <si>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</si>
  <si>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</si>
  <si>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</si>
  <si>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</si>
  <si>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</si>
  <si>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</si>
  <si>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</si>
  <si>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</si>
  <si>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</si>
  <si>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</si>
  <si>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</si>
  <si>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</si>
  <si>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</si>
  <si>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</si>
  <si>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</si>
  <si>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</si>
  <si>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</si>
  <si>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</si>
  <si>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</si>
  <si>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</si>
  <si>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</si>
  <si>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</si>
  <si>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</si>
  <si>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</si>
  <si>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</si>
  <si>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</si>
  <si>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</si>
  <si>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</si>
  <si>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</si>
  <si>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</si>
  <si>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</si>
  <si>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</si>
  <si>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</si>
  <si>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</si>
  <si>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</si>
  <si>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</si>
  <si>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</si>
  <si>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</si>
  <si>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</si>
  <si>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</si>
  <si>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</si>
  <si>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</si>
  <si>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</si>
  <si>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</si>
  <si>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</si>
  <si>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</si>
  <si>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</si>
  <si>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</si>
  <si>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</si>
  <si>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</si>
  <si>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</si>
  <si>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</si>
  <si>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</si>
  <si>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</si>
  <si>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</si>
  <si>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</si>
  <si>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</si>
  <si>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</si>
  <si>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</si>
  <si>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</si>
  <si>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</si>
  <si>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</si>
  <si>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</si>
  <si>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</si>
  <si>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</si>
  <si>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</si>
  <si>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</si>
  <si>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</si>
  <si>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</si>
  <si>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</si>
  <si>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</si>
  <si>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</si>
  <si>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</si>
  <si>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</si>
  <si>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</si>
  <si>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</si>
  <si>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</si>
  <si>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</si>
  <si>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</si>
  <si>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</si>
  <si>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</si>
  <si>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</si>
  <si>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</si>
  <si>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</si>
  <si>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</si>
  <si>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</si>
  <si>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</si>
  <si>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</si>
  <si>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</si>
  <si>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</si>
  <si>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</si>
  <si>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</si>
  <si>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</si>
  <si>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</si>
  <si>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</si>
  <si>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</si>
  <si>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</si>
  <si>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</si>
  <si>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</si>
  <si>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</si>
  <si>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</si>
  <si>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</si>
  <si>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</si>
  <si>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</si>
  <si>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</si>
  <si>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</si>
  <si>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</si>
  <si>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</si>
  <si>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</si>
  <si>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</si>
  <si>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</si>
  <si>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</si>
  <si>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</si>
  <si>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</si>
  <si>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</si>
  <si>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</si>
  <si>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</si>
  <si>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</si>
  <si>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</si>
  <si>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</si>
  <si>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</si>
  <si>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</si>
  <si>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</si>
  <si>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</si>
  <si>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</si>
  <si>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</si>
  <si>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</si>
  <si>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</si>
  <si>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</si>
  <si>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</si>
  <si>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</si>
  <si>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</si>
  <si>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</si>
  <si>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</si>
  <si>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</si>
  <si>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</si>
  <si>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</si>
  <si>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</si>
  <si>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</si>
  <si>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</si>
  <si>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</si>
  <si>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</si>
  <si>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</si>
  <si>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</si>
  <si>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</si>
  <si>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</si>
  <si>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</si>
  <si>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</si>
  <si>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</si>
  <si>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</si>
  <si>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</si>
  <si>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</si>
  <si>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</si>
  <si>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</si>
  <si>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</si>
  <si>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</si>
  <si>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</si>
  <si>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</si>
  <si>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</si>
  <si>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</si>
  <si>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</si>
  <si>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</si>
  <si>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</si>
  <si>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</si>
  <si>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</si>
  <si>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</si>
  <si>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</si>
  <si>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</si>
  <si>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</si>
  <si>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</si>
  <si>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</si>
  <si>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</si>
  <si>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</si>
  <si>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</si>
  <si>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</si>
  <si>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</si>
  <si>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</si>
  <si>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</si>
  <si>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</si>
  <si>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</si>
  <si>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</si>
  <si>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</si>
  <si>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</si>
  <si>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</si>
  <si>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</si>
  <si>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</si>
  <si>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</si>
  <si>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</si>
  <si>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</si>
  <si>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</si>
  <si>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</si>
  <si>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</si>
  <si>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</si>
  <si>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</si>
  <si>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</si>
  <si>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</si>
  <si>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</si>
  <si>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</si>
  <si>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</si>
  <si>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</si>
  <si>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</si>
  <si>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</si>
  <si>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</si>
  <si>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</si>
  <si>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</si>
  <si>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</si>
  <si>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</si>
  <si>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</si>
  <si>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</si>
  <si>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</si>
  <si>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</si>
  <si>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</si>
  <si>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</si>
  <si>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</si>
  <si>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</si>
  <si>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</si>
  <si>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</si>
  <si>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</si>
  <si>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</si>
  <si>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</si>
  <si>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</si>
  <si>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</si>
  <si>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</si>
  <si>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</si>
  <si>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</si>
  <si>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</si>
  <si>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</si>
  <si>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</si>
  <si>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</si>
  <si>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</si>
  <si>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</si>
  <si>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</si>
  <si>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</si>
  <si>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</si>
  <si>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</si>
  <si>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</si>
  <si>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</si>
  <si>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</si>
  <si>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</si>
  <si>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</si>
  <si>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</si>
  <si>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</si>
  <si>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</si>
  <si>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</si>
  <si>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</si>
  <si>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</si>
  <si>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</si>
  <si>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</si>
  <si>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</si>
  <si>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</si>
  <si>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</si>
  <si>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</si>
  <si>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</si>
  <si>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</si>
  <si>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</si>
  <si>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</si>
  <si>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</si>
  <si>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</si>
  <si>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</si>
  <si>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</si>
  <si>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</si>
  <si>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</si>
  <si>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</si>
  <si>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</si>
  <si>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</si>
  <si>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</si>
  <si>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</si>
  <si>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</si>
  <si>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</si>
  <si>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</si>
  <si>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</si>
  <si>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</si>
  <si>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</si>
  <si>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</si>
  <si>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</si>
  <si>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</si>
  <si>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</si>
  <si>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</si>
  <si>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</si>
  <si>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</si>
  <si>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</si>
  <si>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</si>
  <si>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</si>
  <si>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</si>
  <si>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</si>
  <si>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</si>
  <si>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</si>
  <si>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</si>
  <si>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</si>
  <si>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</si>
  <si>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</si>
  <si>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</si>
  <si>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</si>
  <si>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</si>
  <si>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</si>
  <si>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</si>
  <si>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</si>
  <si>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</si>
  <si>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</si>
  <si>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</si>
  <si>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</si>
  <si>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</si>
  <si>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</si>
  <si>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</si>
  <si>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</si>
  <si>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</si>
  <si>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</si>
  <si>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</si>
  <si>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</si>
  <si>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</si>
  <si>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</si>
  <si>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</si>
  <si>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</si>
  <si>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</si>
  <si>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</si>
  <si>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</si>
  <si>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</si>
  <si>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</si>
  <si>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</si>
  <si>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</si>
  <si>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</si>
  <si>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</si>
  <si>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</si>
  <si>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</si>
  <si>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</si>
  <si>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</si>
  <si>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</si>
  <si>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</si>
  <si>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</si>
  <si>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</si>
  <si>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</si>
  <si>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</si>
  <si>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</si>
  <si>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</si>
  <si>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</si>
  <si>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</si>
  <si>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</si>
  <si>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</si>
  <si>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</si>
  <si>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</si>
  <si>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</si>
  <si>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</si>
  <si>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</si>
  <si>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</si>
  <si>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</si>
  <si>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</si>
  <si>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</si>
  <si>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</si>
  <si>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</si>
  <si>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</si>
  <si>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</si>
  <si>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</si>
  <si>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</si>
  <si>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</si>
  <si>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</si>
  <si>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</si>
  <si>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</si>
  <si>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</si>
  <si>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</si>
  <si>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</si>
  <si>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</si>
  <si>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</si>
  <si>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</si>
  <si>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</si>
  <si>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</si>
  <si>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</si>
  <si>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</si>
  <si>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</si>
  <si>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</si>
  <si>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</si>
  <si>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</si>
  <si>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</si>
  <si>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</si>
  <si>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</si>
  <si>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</si>
  <si>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</si>
  <si>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</si>
  <si>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</si>
  <si>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</si>
  <si>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</si>
  <si>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</si>
  <si>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</si>
  <si>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</si>
  <si>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</si>
  <si>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</si>
  <si>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</si>
  <si>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</si>
  <si>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</si>
  <si>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</si>
  <si>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</si>
  <si>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</si>
  <si>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</si>
  <si>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</si>
  <si>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</si>
  <si>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</si>
  <si>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</si>
  <si>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</si>
  <si>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</si>
  <si>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</si>
  <si>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</si>
  <si>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</si>
  <si>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</si>
  <si>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</si>
  <si>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</si>
  <si>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</si>
  <si>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</si>
  <si>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</si>
  <si>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</si>
  <si>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</si>
  <si>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</si>
  <si>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</si>
  <si>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</si>
  <si>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</si>
  <si>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</si>
  <si>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</si>
  <si>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</si>
  <si>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</si>
  <si>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</si>
  <si>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</si>
  <si>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</si>
  <si>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</si>
  <si>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</si>
  <si>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</si>
  <si>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</si>
  <si>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</si>
  <si>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</si>
  <si>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</si>
  <si>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</si>
  <si>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</si>
  <si>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</si>
  <si>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</si>
  <si>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</si>
  <si>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</si>
  <si>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</si>
  <si>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</si>
  <si>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</si>
  <si>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</si>
  <si>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</si>
  <si>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</si>
  <si>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</si>
  <si>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</si>
  <si>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</si>
  <si>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</si>
  <si>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</si>
  <si>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</si>
  <si>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</si>
  <si>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</si>
  <si>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</si>
  <si>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</si>
  <si>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</si>
  <si>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</si>
  <si>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</si>
  <si>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</si>
  <si>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</si>
  <si>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</si>
  <si>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</si>
  <si>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</si>
  <si>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</si>
  <si>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</si>
  <si>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</si>
  <si>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</si>
  <si>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</si>
  <si>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</si>
  <si>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</si>
  <si>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</si>
  <si>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</si>
  <si>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</si>
  <si>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</si>
  <si>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</si>
  <si>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</si>
  <si>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</si>
  <si>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</si>
  <si>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</si>
  <si>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</si>
  <si>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</si>
  <si>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</si>
  <si>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</si>
  <si>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</si>
  <si>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</si>
  <si>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</si>
  <si>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</si>
  <si>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</si>
  <si>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</si>
  <si>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</si>
  <si>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</si>
  <si>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</si>
  <si>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</si>
  <si>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</si>
  <si>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</si>
  <si>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</si>
  <si>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</si>
  <si>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</si>
  <si>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</si>
  <si>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</si>
  <si>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</si>
  <si>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</si>
  <si>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</si>
  <si>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</si>
  <si>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</si>
  <si>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</si>
  <si>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</si>
  <si>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</si>
  <si>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</si>
  <si>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</si>
  <si>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</si>
  <si>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</si>
  <si>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</si>
  <si>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</si>
  <si>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</si>
  <si>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</si>
  <si>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</si>
  <si>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</si>
  <si>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</si>
  <si>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</si>
  <si>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</si>
  <si>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</si>
  <si>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</si>
  <si>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</si>
  <si>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</si>
  <si>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</si>
  <si>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</si>
  <si>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</si>
  <si>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</si>
  <si>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</si>
  <si>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</si>
  <si>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</si>
  <si>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</si>
  <si>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</si>
  <si>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</si>
  <si>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</si>
  <si>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</si>
  <si>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</si>
  <si>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</si>
  <si>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</si>
  <si>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</si>
  <si>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</si>
  <si>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</si>
  <si>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</si>
  <si>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</si>
  <si>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</si>
  <si>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</si>
  <si>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</si>
  <si>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</si>
  <si>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</si>
  <si>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</si>
  <si>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</si>
  <si>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</si>
  <si>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</si>
  <si>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</si>
  <si>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</si>
  <si>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</si>
  <si>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</si>
  <si>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</si>
  <si>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</si>
  <si>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</si>
  <si>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</si>
  <si>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</si>
  <si>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</si>
  <si>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</si>
  <si>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</si>
  <si>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</si>
  <si>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</si>
  <si>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</si>
  <si>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</si>
  <si>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</si>
  <si>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</si>
  <si>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</si>
  <si>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</si>
  <si>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</si>
  <si>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</si>
  <si>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</si>
  <si>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</si>
  <si>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</si>
  <si>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</si>
  <si>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</si>
  <si>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</si>
  <si>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</si>
  <si>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</si>
  <si>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</si>
  <si>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</si>
  <si>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</si>
  <si>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</si>
  <si>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</si>
  <si>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</si>
  <si>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</si>
  <si>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</si>
  <si>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</si>
  <si>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</si>
  <si>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</si>
  <si>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</si>
  <si>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</si>
  <si>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</si>
  <si>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</si>
  <si>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</si>
  <si>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</si>
  <si>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</si>
  <si>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</si>
  <si>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</si>
  <si>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</si>
  <si>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</si>
  <si>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</si>
  <si>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</si>
  <si>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</si>
  <si>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</si>
  <si>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</si>
  <si>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</si>
  <si>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</si>
  <si>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</si>
  <si>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</si>
  <si>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</si>
  <si>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</si>
  <si>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</si>
  <si>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</si>
  <si>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</si>
  <si>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</si>
  <si>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</si>
  <si>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</si>
  <si>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</si>
  <si>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</si>
  <si>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</si>
  <si>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</si>
  <si>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</si>
  <si>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</si>
  <si>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</si>
  <si>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</si>
  <si>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</si>
  <si>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</si>
  <si>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</si>
  <si>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</si>
  <si>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</si>
  <si>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</si>
  <si>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</si>
  <si>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</si>
  <si>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</si>
  <si>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</si>
  <si>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</si>
  <si>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</si>
  <si>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</si>
  <si>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</si>
  <si>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</si>
  <si>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</si>
  <si>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</si>
  <si>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</si>
  <si>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</si>
  <si>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</si>
  <si>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</si>
  <si>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</si>
  <si>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</si>
  <si>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</si>
  <si>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</si>
  <si>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</si>
  <si>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</si>
  <si>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</si>
  <si>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</si>
  <si>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</si>
  <si>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</si>
  <si>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</si>
  <si>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</si>
  <si>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</si>
  <si>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</si>
  <si>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</si>
  <si>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</si>
  <si>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</si>
  <si>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</si>
  <si>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</si>
  <si>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</si>
  <si>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</si>
  <si>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</si>
  <si>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</si>
  <si>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</si>
  <si>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</si>
  <si>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</si>
  <si>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</si>
  <si>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</si>
  <si>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</si>
  <si>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</si>
  <si>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</si>
  <si>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</si>
  <si>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</si>
  <si>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</si>
  <si>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</si>
  <si>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</si>
  <si>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</si>
  <si>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</si>
  <si>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</si>
  <si>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</si>
  <si>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</si>
  <si>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</si>
  <si>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</si>
  <si>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</si>
  <si>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</si>
  <si>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</si>
  <si>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</si>
  <si>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</si>
  <si>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</si>
  <si>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</si>
  <si>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</si>
  <si>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</si>
  <si>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</si>
  <si>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</si>
  <si>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</si>
  <si>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</si>
  <si>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</si>
  <si>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</si>
  <si>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</si>
  <si>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</si>
  <si>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</si>
  <si>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</si>
  <si>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</si>
  <si>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</si>
  <si>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</si>
  <si>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</si>
  <si>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</si>
  <si>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</si>
  <si>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</si>
  <si>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</si>
  <si>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</si>
  <si>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</si>
  <si>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</si>
  <si>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</si>
  <si>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</si>
  <si>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</si>
  <si>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</si>
  <si>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</si>
  <si>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</si>
  <si>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</si>
  <si>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</si>
  <si>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</si>
  <si>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</si>
  <si>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</si>
  <si>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</si>
  <si>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</si>
  <si>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</si>
  <si>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</si>
  <si>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</si>
  <si>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</si>
  <si>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</si>
  <si>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</si>
  <si>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</si>
  <si>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</si>
  <si>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</si>
  <si>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</si>
  <si>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</si>
  <si>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</si>
  <si>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</si>
  <si>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</si>
  <si>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</si>
  <si>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</si>
  <si>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</si>
  <si>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</si>
  <si>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</si>
  <si>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</si>
  <si>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</si>
  <si>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</si>
  <si>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</si>
  <si>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</si>
  <si>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</si>
  <si>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</si>
  <si>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</si>
  <si>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</si>
  <si>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</si>
  <si>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</si>
  <si>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</si>
  <si>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</si>
  <si>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</si>
  <si>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</si>
  <si>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</si>
  <si>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</si>
  <si>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</si>
  <si>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</si>
  <si>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</si>
  <si>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</si>
  <si>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</si>
  <si>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</si>
  <si>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</si>
  <si>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</si>
  <si>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</si>
  <si>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</si>
  <si>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</si>
  <si>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</si>
  <si>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</si>
  <si>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</si>
  <si>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</si>
  <si>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</si>
  <si>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</si>
  <si>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</si>
  <si>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</si>
  <si>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</si>
  <si>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</si>
  <si>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</si>
  <si>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</si>
  <si>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</si>
  <si>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</si>
  <si>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</si>
  <si>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</si>
  <si>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</si>
  <si>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</si>
  <si>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</si>
  <si>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</si>
  <si>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</si>
  <si>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</si>
  <si>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</si>
  <si>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</si>
  <si>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</si>
  <si>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</si>
  <si>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</si>
  <si>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</si>
  <si>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</si>
  <si>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</si>
  <si>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</si>
  <si>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</si>
  <si>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</si>
  <si>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</si>
  <si>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</si>
  <si>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</si>
  <si>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</si>
  <si>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</si>
  <si>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</si>
  <si>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</si>
  <si>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</si>
  <si>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</si>
  <si>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</si>
  <si>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</si>
  <si>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</si>
  <si>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</si>
  <si>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</si>
  <si>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</si>
  <si>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</si>
  <si>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</si>
  <si>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</si>
  <si>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</si>
  <si>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</si>
  <si>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</si>
  <si>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</si>
  <si>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</si>
  <si>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</si>
  <si>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</si>
  <si>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</si>
  <si>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</si>
  <si>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</si>
  <si>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</si>
  <si>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</si>
  <si>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</si>
  <si>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</si>
  <si>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</si>
  <si>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</si>
  <si>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</si>
  <si>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</si>
  <si>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</si>
  <si>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</si>
  <si>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</si>
  <si>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</si>
  <si>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</si>
  <si>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</si>
  <si>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</si>
  <si>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</si>
  <si>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</si>
  <si>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</si>
  <si>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</si>
  <si>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</si>
  <si>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</si>
  <si>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</si>
  <si>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</si>
  <si>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</si>
  <si>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</si>
  <si>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</si>
  <si>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</si>
  <si>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</si>
  <si>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</si>
  <si>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</si>
  <si>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</si>
  <si>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</si>
  <si>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</si>
  <si>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</si>
  <si>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</si>
  <si>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</si>
  <si>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</si>
  <si>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</si>
  <si>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</si>
  <si>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</si>
  <si>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</si>
  <si>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</si>
  <si>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</si>
  <si>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</si>
  <si>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</si>
  <si>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</si>
  <si>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</si>
  <si>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</si>
  <si>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</si>
  <si>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</si>
  <si>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</si>
  <si>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</si>
  <si>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</si>
  <si>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</si>
  <si>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</si>
  <si>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</si>
  <si>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</si>
  <si>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</si>
  <si>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</si>
  <si>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</si>
  <si>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</si>
  <si>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</si>
  <si>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</si>
  <si>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</si>
  <si>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</si>
  <si>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</si>
  <si>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</si>
  <si>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</si>
  <si>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</si>
  <si>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</si>
  <si>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</si>
  <si>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</si>
  <si>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</si>
  <si>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</si>
  <si>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</si>
  <si>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</si>
  <si>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</si>
  <si>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</si>
  <si>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</si>
  <si>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</si>
  <si>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</si>
  <si>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</si>
  <si>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</si>
  <si>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</si>
  <si>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</si>
  <si>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</si>
  <si>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</si>
  <si>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</si>
  <si>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</si>
  <si>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</si>
  <si>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</si>
  <si>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</si>
  <si>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</si>
  <si>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</si>
  <si>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</si>
  <si>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</si>
  <si>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</si>
  <si>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</si>
  <si>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</si>
  <si>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</si>
  <si>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</si>
  <si>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</si>
  <si>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</si>
  <si>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</si>
  <si>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</si>
  <si>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</si>
  <si>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</si>
  <si>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</si>
  <si>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</si>
  <si>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</si>
  <si>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</si>
  <si>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</si>
  <si>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</si>
  <si>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</si>
  <si>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</si>
  <si>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</si>
  <si>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</si>
  <si>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</si>
  <si>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</si>
  <si>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</si>
  <si>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</si>
  <si>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</si>
  <si>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</si>
  <si>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</si>
  <si>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</si>
  <si>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</si>
  <si>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</si>
  <si>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</si>
  <si>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</si>
  <si>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</si>
  <si>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</si>
  <si>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</si>
  <si>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</si>
  <si>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</si>
  <si>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</si>
  <si>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</si>
  <si>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</si>
  <si>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</si>
  <si>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</si>
  <si>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</si>
  <si>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</si>
  <si>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</si>
  <si>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</si>
  <si>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</si>
  <si>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</si>
  <si>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</si>
  <si>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</si>
  <si>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</si>
  <si>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</si>
  <si>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</si>
  <si>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</si>
  <si>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</si>
  <si>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</si>
  <si>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</si>
  <si>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</si>
  <si>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</si>
  <si>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</si>
  <si>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</si>
  <si>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</si>
  <si>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</si>
  <si>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</si>
  <si>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</si>
  <si>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</si>
  <si>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</si>
  <si>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</si>
  <si>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</si>
  <si>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</si>
  <si>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</si>
  <si>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</si>
  <si>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</si>
  <si>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</si>
  <si>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</si>
  <si>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</si>
  <si>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</si>
  <si>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</si>
  <si>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</si>
  <si>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</si>
  <si>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</si>
  <si>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</si>
  <si>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</si>
  <si>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</si>
  <si>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</si>
  <si>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</si>
  <si>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</si>
  <si>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</si>
  <si>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</si>
  <si>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</si>
  <si>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</si>
  <si>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</si>
  <si>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</si>
  <si>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</si>
  <si>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</si>
  <si>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</si>
  <si>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</si>
  <si>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</si>
  <si>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</si>
  <si>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</si>
  <si>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</si>
  <si>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</si>
  <si>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</si>
  <si>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</si>
  <si>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</si>
  <si>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</si>
  <si>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</si>
  <si>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</si>
  <si>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</si>
  <si>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</si>
  <si>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</si>
  <si>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</si>
  <si>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</si>
  <si>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</si>
  <si>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</si>
  <si>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</si>
  <si>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</si>
  <si>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</si>
  <si>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</si>
  <si>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</si>
  <si>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</si>
  <si>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</si>
  <si>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</si>
  <si>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</si>
  <si>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</si>
  <si>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</si>
  <si>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</si>
  <si>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</si>
  <si>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</si>
  <si>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</si>
  <si>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</si>
  <si>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</si>
  <si>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</si>
  <si>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</si>
  <si>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</si>
  <si>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</si>
  <si>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</si>
  <si>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</si>
  <si>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</si>
  <si>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</si>
  <si>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</si>
  <si>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</si>
  <si>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</si>
  <si>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</si>
  <si>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</si>
  <si>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</si>
  <si>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</si>
  <si>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</si>
  <si>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</si>
  <si>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</si>
  <si>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</si>
  <si>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</si>
  <si>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</si>
  <si>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</si>
  <si>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</si>
  <si>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</si>
  <si>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</si>
  <si>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</si>
  <si>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</si>
  <si>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</si>
  <si>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</si>
  <si>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</si>
  <si>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</si>
  <si>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</si>
  <si>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</si>
  <si>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</si>
  <si>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</si>
  <si>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</si>
  <si>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</si>
  <si>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</si>
  <si>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</si>
  <si>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</si>
  <si>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</si>
  <si>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</si>
  <si>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</si>
  <si>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</si>
  <si>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</si>
  <si>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</si>
  <si>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</si>
  <si>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</si>
  <si>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</si>
  <si>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</si>
  <si>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</si>
  <si>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</si>
  <si>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</si>
  <si>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</si>
  <si>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</si>
  <si>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</si>
  <si>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</si>
  <si>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</si>
  <si>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</si>
  <si>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</si>
  <si>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</si>
  <si>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</si>
  <si>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</si>
  <si>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</si>
  <si>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</si>
  <si>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</si>
  <si>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</si>
  <si>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</si>
  <si>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</si>
  <si>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</si>
  <si>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</si>
  <si>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</si>
  <si>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</si>
  <si>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</si>
  <si>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</si>
  <si>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</si>
  <si>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</si>
  <si>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</si>
  <si>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</si>
  <si>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</si>
  <si>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</si>
  <si>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</si>
  <si>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</si>
  <si>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</si>
  <si>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</si>
  <si>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</si>
  <si>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</si>
  <si>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</si>
  <si>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</si>
  <si>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</si>
  <si>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</si>
  <si>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</si>
  <si>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</si>
  <si>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</si>
  <si>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</si>
  <si>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</si>
  <si>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</si>
  <si>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</si>
  <si>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</si>
  <si>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</si>
  <si>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</si>
  <si>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</si>
  <si>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</si>
  <si>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</si>
  <si>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</si>
  <si>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</si>
  <si>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</si>
  <si>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</si>
  <si>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</si>
  <si>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</si>
  <si>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</si>
  <si>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</si>
  <si>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</si>
  <si>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</si>
  <si>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</si>
  <si>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</si>
  <si>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</si>
  <si>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</si>
  <si>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</si>
  <si>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</si>
  <si>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</si>
  <si>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</si>
  <si>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</si>
  <si>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</si>
  <si>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</si>
  <si>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</si>
  <si>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</si>
  <si>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</si>
  <si>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</si>
  <si>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</si>
  <si>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</si>
  <si>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</si>
  <si>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</si>
  <si>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</si>
  <si>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</si>
  <si>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</si>
  <si>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</si>
  <si>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</si>
  <si>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</si>
  <si>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</si>
  <si>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</si>
  <si>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</si>
  <si>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</si>
  <si>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</si>
  <si>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</si>
  <si>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</si>
  <si>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</si>
  <si>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</si>
  <si>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</si>
  <si>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</si>
  <si>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</si>
  <si>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</si>
  <si>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</si>
  <si>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</si>
  <si>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</si>
  <si>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</si>
  <si>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</si>
  <si>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</si>
  <si>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</si>
  <si>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</si>
  <si>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</si>
  <si>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</si>
  <si>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</si>
  <si>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</si>
  <si>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</si>
  <si>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</si>
  <si>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</si>
  <si>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</si>
  <si>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</si>
  <si>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</si>
  <si>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</si>
  <si>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</si>
  <si>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</si>
  <si>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</si>
  <si>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</si>
  <si>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</si>
  <si>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</si>
  <si>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</si>
  <si>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</si>
  <si>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</si>
  <si>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</si>
  <si>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</si>
  <si>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</si>
  <si>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</si>
  <si>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</si>
  <si>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</si>
  <si>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</si>
  <si>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</si>
  <si>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</si>
  <si>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</si>
  <si>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</si>
  <si>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</si>
  <si>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</si>
  <si>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</si>
  <si>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</si>
  <si>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</si>
  <si>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</si>
  <si>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</si>
  <si>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</si>
  <si>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</si>
  <si>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</si>
  <si>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</si>
  <si>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</si>
  <si>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</si>
  <si>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</si>
  <si>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</si>
  <si>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</si>
  <si>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</si>
  <si>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</si>
  <si>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</si>
  <si>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</si>
  <si>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</si>
  <si>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</si>
  <si>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</si>
  <si>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</si>
  <si>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</si>
  <si>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</si>
  <si>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</si>
  <si>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</si>
  <si>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</si>
  <si>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</si>
  <si>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</si>
  <si>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</si>
  <si>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</si>
  <si>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</si>
  <si>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</si>
  <si>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</si>
  <si>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</si>
  <si>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</si>
  <si>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</si>
  <si>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</si>
  <si>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</si>
  <si>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</si>
  <si>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</si>
  <si>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</si>
  <si>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</si>
  <si>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</si>
  <si>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</si>
  <si>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</si>
  <si>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</si>
  <si>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</si>
  <si>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</si>
  <si>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</si>
  <si>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</si>
  <si>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</si>
  <si>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</si>
  <si>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</si>
  <si>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</si>
  <si>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</si>
  <si>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</si>
  <si>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</si>
  <si>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</si>
  <si>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</si>
  <si>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</si>
  <si>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</si>
  <si>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</si>
  <si>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</si>
  <si>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</si>
  <si>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</si>
  <si>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</si>
  <si>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</si>
  <si>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</si>
  <si>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</si>
  <si>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</si>
  <si>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</si>
  <si>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</si>
  <si>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</si>
  <si>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</si>
  <si>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</si>
  <si>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</si>
  <si>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</si>
  <si>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</si>
  <si>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</si>
  <si>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</si>
  <si>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</si>
  <si>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</si>
  <si>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</si>
  <si>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</si>
  <si>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</si>
  <si>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</si>
  <si>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</si>
  <si>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</si>
  <si>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</si>
  <si>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</si>
  <si>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</si>
  <si>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</si>
  <si>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</si>
  <si>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</si>
  <si>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</si>
  <si>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</si>
  <si>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</si>
  <si>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</si>
  <si>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</si>
  <si>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</si>
  <si>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</si>
  <si>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</si>
  <si>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</si>
  <si>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</si>
  <si>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</si>
  <si>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</si>
  <si>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</si>
  <si>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</si>
  <si>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</si>
  <si>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</si>
  <si>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</si>
  <si>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</si>
  <si>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</si>
  <si>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</si>
  <si>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</si>
  <si>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</si>
  <si>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</si>
  <si>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</si>
  <si>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</si>
  <si>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</si>
  <si>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</si>
  <si>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</si>
  <si>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</si>
  <si>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</si>
  <si>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</si>
  <si>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</si>
  <si>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</si>
  <si>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</si>
  <si>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</si>
  <si>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</si>
  <si>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</si>
  <si>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</si>
  <si>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</si>
  <si>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</si>
  <si>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</si>
  <si>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</si>
  <si>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</si>
  <si>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</si>
  <si>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</si>
  <si>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</si>
  <si>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</si>
  <si>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</si>
  <si>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</si>
  <si>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</si>
  <si>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</si>
  <si>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</si>
  <si>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</si>
  <si>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</si>
  <si>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</si>
  <si>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</si>
  <si>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</si>
  <si>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</si>
  <si>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</si>
  <si>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</si>
  <si>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</si>
  <si>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</si>
  <si>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</si>
  <si>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</si>
  <si>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</si>
  <si>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</si>
  <si>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</si>
  <si>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</si>
  <si>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</si>
  <si>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</si>
  <si>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</si>
  <si>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</si>
  <si>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</si>
  <si>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</si>
  <si>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</si>
  <si>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</si>
  <si>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</si>
  <si>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</si>
  <si>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</si>
  <si>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</si>
  <si>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</si>
  <si>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</si>
  <si>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</si>
  <si>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</si>
  <si>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</si>
  <si>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</si>
  <si>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</si>
  <si>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</si>
  <si>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</si>
  <si>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</si>
  <si>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</si>
  <si>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</si>
  <si>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</si>
  <si>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</si>
  <si>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</si>
  <si>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</si>
  <si>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</si>
  <si>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</si>
  <si>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</si>
  <si>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</si>
  <si>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</si>
  <si>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</si>
  <si>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</si>
  <si>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</si>
  <si>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</si>
  <si>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</si>
  <si>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</si>
  <si>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</si>
  <si>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</si>
  <si>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</si>
  <si>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</si>
  <si>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</si>
  <si>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</si>
  <si>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</si>
  <si>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</si>
  <si>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</si>
  <si>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</si>
  <si>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</si>
  <si>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</si>
  <si>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</si>
  <si>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</si>
  <si>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</si>
  <si>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</si>
  <si>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</si>
  <si>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</si>
  <si>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</si>
  <si>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</si>
  <si>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</si>
  <si>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</si>
  <si>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</si>
  <si>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</si>
  <si>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</si>
  <si>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</si>
  <si>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</si>
  <si>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</si>
  <si>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</si>
  <si>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</si>
  <si>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</si>
  <si>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</si>
  <si>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</si>
  <si>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</si>
  <si>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</si>
  <si>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</si>
  <si>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</si>
  <si>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</si>
  <si>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</si>
  <si>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</si>
  <si>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</si>
  <si>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</si>
  <si>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</si>
  <si>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</si>
  <si>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</si>
  <si>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</si>
  <si>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</si>
  <si>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</si>
  <si>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</si>
  <si>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</si>
  <si>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</si>
  <si>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</si>
  <si>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</si>
  <si>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</si>
  <si>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</si>
  <si>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</si>
  <si>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</si>
  <si>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</si>
  <si>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</si>
  <si>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</si>
  <si>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</si>
  <si>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</si>
  <si>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</si>
  <si>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</si>
  <si>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</si>
  <si>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</si>
  <si>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</si>
  <si>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</si>
  <si>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</si>
  <si>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</si>
  <si>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</si>
  <si>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</si>
  <si>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</si>
  <si>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</si>
  <si>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</si>
  <si>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</si>
  <si>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</si>
  <si>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</si>
  <si>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</si>
  <si>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</si>
  <si>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</si>
  <si>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</si>
  <si>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</si>
  <si>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</si>
  <si>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</si>
  <si>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</si>
  <si>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</si>
  <si>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</si>
  <si>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</si>
  <si>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</si>
  <si>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</si>
  <si>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</si>
  <si>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</si>
  <si>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</si>
  <si>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</si>
  <si>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</si>
  <si>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</si>
  <si>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</si>
  <si>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</si>
  <si>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</si>
  <si>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</si>
  <si>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</si>
  <si>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</si>
  <si>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</si>
  <si>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</si>
  <si>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</si>
  <si>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</si>
  <si>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</si>
  <si>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</si>
  <si>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</si>
  <si>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</si>
  <si>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</si>
  <si>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</si>
  <si>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</si>
  <si>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</si>
  <si>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</si>
  <si>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</si>
  <si>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</si>
  <si>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</si>
  <si>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</si>
  <si>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</si>
  <si>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</si>
  <si>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</si>
  <si>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</si>
  <si>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</si>
  <si>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</si>
  <si>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</si>
  <si>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</si>
  <si>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</si>
  <si>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</si>
  <si>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</si>
  <si>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</si>
  <si>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</si>
  <si>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</si>
  <si>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</si>
  <si>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</si>
  <si>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</si>
  <si>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</si>
  <si>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</si>
  <si>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</si>
  <si>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</si>
  <si>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</si>
  <si>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</si>
  <si>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</si>
  <si>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</si>
  <si>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</si>
  <si>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</si>
  <si>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</si>
  <si>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</si>
  <si>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</si>
  <si>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</si>
  <si>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</si>
  <si>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</si>
  <si>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</si>
  <si>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</si>
  <si>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</si>
  <si>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</si>
  <si>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</si>
  <si>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</si>
  <si>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</si>
  <si>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</si>
  <si>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</si>
  <si>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</si>
  <si>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</si>
  <si>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</si>
  <si>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</si>
  <si>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</si>
  <si>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</si>
  <si>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</si>
  <si>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</si>
  <si>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</si>
  <si>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</si>
  <si>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</si>
  <si>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</si>
  <si>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</si>
  <si>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</si>
  <si>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</si>
  <si>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</si>
  <si>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</si>
  <si>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</si>
  <si>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</si>
  <si>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</si>
  <si>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</si>
  <si>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</si>
  <si>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</si>
  <si>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</si>
  <si>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</si>
  <si>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</si>
  <si>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</si>
  <si>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</si>
  <si>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</si>
  <si>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</si>
  <si>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</si>
  <si>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</si>
  <si>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</si>
  <si>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</si>
  <si>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</si>
  <si>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</si>
  <si>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</si>
  <si>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</si>
  <si>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</si>
  <si>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</si>
  <si>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</si>
  <si>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</si>
  <si>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</si>
  <si>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</si>
  <si>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</si>
  <si>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</si>
  <si>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</si>
  <si>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</si>
  <si>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</si>
  <si>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</si>
  <si>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</si>
  <si>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</si>
  <si>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</si>
  <si>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</si>
  <si>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</si>
  <si>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</si>
  <si>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</si>
  <si>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</si>
  <si>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</si>
  <si>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</si>
  <si>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</si>
  <si>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</si>
  <si>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</si>
  <si>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</si>
  <si>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</si>
  <si>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</si>
  <si>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</si>
  <si>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</si>
  <si>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</si>
  <si>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</si>
  <si>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</si>
  <si>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</si>
  <si>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</si>
  <si>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</si>
  <si>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</si>
  <si>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</si>
  <si>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</si>
  <si>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</si>
  <si>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</si>
  <si>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</si>
  <si>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</si>
  <si>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</si>
  <si>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</si>
  <si>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</si>
  <si>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</si>
  <si>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</si>
  <si>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</si>
  <si>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</si>
  <si>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</si>
  <si>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</si>
  <si>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</si>
  <si>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</si>
  <si>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</si>
  <si>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</si>
  <si>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</si>
  <si>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</si>
  <si>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</si>
  <si>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</si>
  <si>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</si>
  <si>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</si>
  <si>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</si>
  <si>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</si>
  <si>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</si>
  <si>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</si>
  <si>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</si>
  <si>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</si>
  <si>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</si>
  <si>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</si>
  <si>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</si>
  <si>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</si>
  <si>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</si>
  <si>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</si>
  <si>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</si>
  <si>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</si>
  <si>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</si>
  <si>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</si>
  <si>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</si>
  <si>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</si>
  <si>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</si>
  <si>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</si>
  <si>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</si>
  <si>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</si>
  <si>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</si>
  <si>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</si>
  <si>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</si>
  <si>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</si>
  <si>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</si>
  <si>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</si>
  <si>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</si>
  <si>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</si>
  <si>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</si>
  <si>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</si>
  <si>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</si>
  <si>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</si>
  <si>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</si>
  <si>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</si>
  <si>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</si>
  <si>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</si>
  <si>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</si>
  <si>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</si>
  <si>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</si>
  <si>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</si>
  <si>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</si>
  <si>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</si>
  <si>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</si>
  <si>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</si>
  <si>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</si>
  <si>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</si>
  <si>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</si>
  <si>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</si>
  <si>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</si>
  <si>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</si>
  <si>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</si>
  <si>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</si>
  <si>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</si>
  <si>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</si>
  <si>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</si>
  <si>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</si>
  <si>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</si>
  <si>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</si>
  <si>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</si>
  <si>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</si>
  <si>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</si>
  <si>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</si>
  <si>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</si>
  <si>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</si>
  <si>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</si>
  <si>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</si>
  <si>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</si>
  <si>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</si>
  <si>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</si>
  <si>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</si>
  <si>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</si>
  <si>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</si>
  <si>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</si>
  <si>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</si>
  <si>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</si>
  <si>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</si>
  <si>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</si>
  <si>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</si>
  <si>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</si>
  <si>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</si>
  <si>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</si>
  <si>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</si>
  <si>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</si>
  <si>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</si>
  <si>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</si>
  <si>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</si>
  <si>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</si>
  <si>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</si>
  <si>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</si>
  <si>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</si>
  <si>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</si>
  <si>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</si>
  <si>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</si>
  <si>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</si>
  <si>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</si>
  <si>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</si>
  <si>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</si>
  <si>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</si>
  <si>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</si>
  <si>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</si>
  <si>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</si>
  <si>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</si>
  <si>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</si>
  <si>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</si>
  <si>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</si>
  <si>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</si>
  <si>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</si>
  <si>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</si>
  <si>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</si>
  <si>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</si>
  <si>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</si>
  <si>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</si>
  <si>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</si>
  <si>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</si>
  <si>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</si>
  <si>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</si>
  <si>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</si>
  <si>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</si>
  <si>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</si>
  <si>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</si>
  <si>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</si>
  <si>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</si>
  <si>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</si>
  <si>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</si>
  <si>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</si>
  <si>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</si>
  <si>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</si>
  <si>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</si>
  <si>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</si>
  <si>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</si>
  <si>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</si>
  <si>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</si>
  <si>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</si>
  <si>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</si>
  <si>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</si>
  <si>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</si>
  <si>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</si>
  <si>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</si>
  <si>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</si>
  <si>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</si>
  <si>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</si>
  <si>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</si>
  <si>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</si>
  <si>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</si>
  <si>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</si>
  <si>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</si>
  <si>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</si>
  <si>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</si>
  <si>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</si>
  <si>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</si>
  <si>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</si>
  <si>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</si>
  <si>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</si>
  <si>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</si>
  <si>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</si>
  <si>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</si>
  <si>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</si>
  <si>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</si>
  <si>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</si>
  <si>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</si>
  <si>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</si>
  <si>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</si>
  <si>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</si>
  <si>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</si>
  <si>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</si>
  <si>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</si>
  <si>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</si>
  <si>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</si>
  <si>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</si>
  <si>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</si>
  <si>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</si>
  <si>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</si>
  <si>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</si>
  <si>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</si>
  <si>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</si>
  <si>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</si>
  <si>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</si>
  <si>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</si>
  <si>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</si>
  <si>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</si>
  <si>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</si>
  <si>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</si>
  <si>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</si>
  <si>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</si>
  <si>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</si>
  <si>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</si>
  <si>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</si>
  <si>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</si>
  <si>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</si>
  <si>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</si>
  <si>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</si>
  <si>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</si>
  <si>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</si>
  <si>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</si>
  <si>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</si>
  <si>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</si>
  <si>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</si>
  <si>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</si>
  <si>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</si>
  <si>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</si>
  <si>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</si>
  <si>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</si>
  <si>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</si>
  <si>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</si>
  <si>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</si>
  <si>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</si>
  <si>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</si>
  <si>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</si>
  <si>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</si>
  <si>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</si>
  <si>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</si>
  <si>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</si>
  <si>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</si>
  <si>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</si>
  <si>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</si>
  <si>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</si>
  <si>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</si>
  <si>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</si>
  <si>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</si>
  <si>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</si>
  <si>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</si>
  <si>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</si>
  <si>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</si>
  <si>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</si>
  <si>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</si>
  <si>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</si>
  <si>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</si>
  <si>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</si>
  <si>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</si>
  <si>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</si>
  <si>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</si>
  <si>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</si>
  <si>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</si>
  <si>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</si>
  <si>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</si>
  <si>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</si>
  <si>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</si>
  <si>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</si>
  <si>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</si>
  <si>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</si>
  <si>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</si>
  <si>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</si>
  <si>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</si>
  <si>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</si>
  <si>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</si>
  <si>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</si>
  <si>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</si>
  <si>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</si>
  <si>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</si>
  <si>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</si>
  <si>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</si>
  <si>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</si>
  <si>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</si>
  <si>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</si>
  <si>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</si>
  <si>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</si>
  <si>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</si>
  <si>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</si>
  <si>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</si>
  <si>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</si>
  <si>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</si>
  <si>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</si>
  <si>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</si>
  <si>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</si>
  <si>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</si>
  <si>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</si>
  <si>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</si>
  <si>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</si>
  <si>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</si>
  <si>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</si>
  <si>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</si>
  <si>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</si>
  <si>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</si>
  <si>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</si>
  <si>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</si>
  <si>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</si>
  <si>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</si>
  <si>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</si>
  <si>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</si>
  <si>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</si>
  <si>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</si>
  <si>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</si>
  <si>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</si>
  <si>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</si>
  <si>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</si>
  <si>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</si>
  <si>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</si>
  <si>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</si>
  <si>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</si>
  <si>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</si>
  <si>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</si>
  <si>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</si>
  <si>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</si>
  <si>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</si>
  <si>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</si>
  <si>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</si>
  <si>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</si>
  <si>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</si>
  <si>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</si>
  <si>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</si>
  <si>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</si>
  <si>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</si>
  <si>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</si>
  <si>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</si>
  <si>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</si>
  <si>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</si>
  <si>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</si>
  <si>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</si>
  <si>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</si>
  <si>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</si>
  <si>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</si>
  <si>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</si>
  <si>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</si>
  <si>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</si>
  <si>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</si>
  <si>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</si>
  <si>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</si>
  <si>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</si>
  <si>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</si>
  <si>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</si>
  <si>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</si>
  <si>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</si>
  <si>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</si>
  <si>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</si>
  <si>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</si>
  <si>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</si>
  <si>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</si>
  <si>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</si>
  <si>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</si>
  <si>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</si>
  <si>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</si>
  <si>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</si>
  <si>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</si>
  <si>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</si>
  <si>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</si>
  <si>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</si>
  <si>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</si>
  <si>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</si>
  <si>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</si>
  <si>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</si>
  <si>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</si>
  <si>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</si>
  <si>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</si>
  <si>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</si>
  <si>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</si>
  <si>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</si>
  <si>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</si>
  <si>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</si>
  <si>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</si>
  <si>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</si>
  <si>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</si>
  <si>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</si>
  <si>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</si>
  <si>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</si>
  <si>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</si>
  <si>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</si>
  <si>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</si>
  <si>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</si>
  <si>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</si>
  <si>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</si>
  <si>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</si>
  <si>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</si>
  <si>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</si>
  <si>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</si>
  <si>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</si>
  <si>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</si>
  <si>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</si>
  <si>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</si>
  <si>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</si>
  <si>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</si>
  <si>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</si>
  <si>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</si>
  <si>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</si>
  <si>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</si>
  <si>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</si>
  <si>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</si>
  <si>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</si>
  <si>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</si>
  <si>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</si>
  <si>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</si>
  <si>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</si>
  <si>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</si>
  <si>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</si>
  <si>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</si>
  <si>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</si>
  <si>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</si>
  <si>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</si>
  <si>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</si>
  <si>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</si>
  <si>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</si>
  <si>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</si>
  <si>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</si>
  <si>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</si>
  <si>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</si>
  <si>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</si>
  <si>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</si>
  <si>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</si>
  <si>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</si>
  <si>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</si>
  <si>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</si>
  <si>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</si>
  <si>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</si>
  <si>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</si>
  <si>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</si>
  <si>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</si>
  <si>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</si>
  <si>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</si>
  <si>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</si>
  <si>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</si>
  <si>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</si>
  <si>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</si>
  <si>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</si>
  <si>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</si>
  <si>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</si>
  <si>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</si>
  <si>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</si>
  <si>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</si>
  <si>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</si>
  <si>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</si>
  <si>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</si>
  <si>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</si>
  <si>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</si>
  <si>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</si>
  <si>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</si>
  <si>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</si>
  <si>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</si>
  <si>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</si>
  <si>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</si>
  <si>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</si>
  <si>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</si>
  <si>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</si>
  <si>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</si>
  <si>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</si>
  <si>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</si>
  <si>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</si>
  <si>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</si>
  <si>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</si>
  <si>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</si>
  <si>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</si>
  <si>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</si>
  <si>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</si>
  <si>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</si>
  <si>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</si>
  <si>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</si>
  <si>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</si>
  <si>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</si>
  <si>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</si>
  <si>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</si>
  <si>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</si>
  <si>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</si>
  <si>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</si>
  <si>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</si>
  <si>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</si>
  <si>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</si>
  <si>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</si>
  <si>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</si>
  <si>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</si>
  <si>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</si>
  <si>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</si>
  <si>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</si>
  <si>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</si>
  <si>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</si>
  <si>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</si>
  <si>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</si>
  <si>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</si>
  <si>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</si>
  <si>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</si>
  <si>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</si>
  <si>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</si>
  <si>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</si>
  <si>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</si>
  <si>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</si>
  <si>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</si>
  <si>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</si>
  <si>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</si>
  <si>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</si>
  <si>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</si>
  <si>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</si>
  <si>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</si>
  <si>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</si>
  <si>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</si>
  <si>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</si>
  <si>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</si>
  <si>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</si>
  <si>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</si>
  <si>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</si>
  <si>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</si>
  <si>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</si>
  <si>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</si>
  <si>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</si>
  <si>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</si>
  <si>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</si>
  <si>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</si>
  <si>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</si>
  <si>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</si>
  <si>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</si>
  <si>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</si>
  <si>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</si>
  <si>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</si>
  <si>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</si>
  <si>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</si>
  <si>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</si>
  <si>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</si>
  <si>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</si>
  <si>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</si>
  <si>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</si>
  <si>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</si>
  <si>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</si>
  <si>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</si>
  <si>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</si>
  <si>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</si>
  <si>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</si>
  <si>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</si>
  <si>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</si>
  <si>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</si>
  <si>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</si>
  <si>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</si>
  <si>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</si>
  <si>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</si>
  <si>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</si>
  <si>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</si>
  <si>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</si>
  <si>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</si>
  <si>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</si>
  <si>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</si>
  <si>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</si>
  <si>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</si>
  <si>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</si>
  <si>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</si>
  <si>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</si>
  <si>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</si>
  <si>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</si>
  <si>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</si>
  <si>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</si>
  <si>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</si>
  <si>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</si>
  <si>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</si>
  <si>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</si>
  <si>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</si>
  <si>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</si>
  <si>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</si>
  <si>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</si>
  <si>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</si>
  <si>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</si>
  <si>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</si>
  <si>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</si>
  <si>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</si>
  <si>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</si>
  <si>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</si>
  <si>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</si>
  <si>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</si>
  <si>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</si>
  <si>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</si>
  <si>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</si>
  <si>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</si>
  <si>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</si>
  <si>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</si>
  <si>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</si>
  <si>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</si>
  <si>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</si>
  <si>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</si>
  <si>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</si>
  <si>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</si>
  <si>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</si>
  <si>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</si>
  <si>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</si>
  <si>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</si>
  <si>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</si>
  <si>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</si>
  <si>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</si>
  <si>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</si>
  <si>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</si>
  <si>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</si>
  <si>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</si>
  <si>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</si>
  <si>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</si>
  <si>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</si>
  <si>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</si>
  <si>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</si>
  <si>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</si>
  <si>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</si>
  <si>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</si>
  <si>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</si>
  <si>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</si>
  <si>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</si>
  <si>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</si>
  <si>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</si>
  <si>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</si>
  <si>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</si>
  <si>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</si>
  <si>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</si>
  <si>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</si>
  <si>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</si>
  <si>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</si>
  <si>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</si>
  <si>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</si>
  <si>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</si>
  <si>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</si>
  <si>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</si>
  <si>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</si>
  <si>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</si>
  <si>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</si>
  <si>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</si>
  <si>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</si>
  <si>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</si>
  <si>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</si>
  <si>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</si>
  <si>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</si>
  <si>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</si>
  <si>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</si>
  <si>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</si>
  <si>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</si>
  <si>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</si>
  <si>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</si>
  <si>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</si>
  <si>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</si>
  <si>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</si>
  <si>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</si>
  <si>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</si>
  <si>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</si>
  <si>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</si>
  <si>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</si>
  <si>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</si>
  <si>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</si>
  <si>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</si>
  <si>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</si>
  <si>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</si>
  <si>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</si>
  <si>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</si>
  <si>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</si>
  <si>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</si>
  <si>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</si>
  <si>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</si>
  <si>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</si>
  <si>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</si>
  <si>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</si>
  <si>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</si>
  <si>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</si>
  <si>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</si>
  <si>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</si>
  <si>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</si>
  <si>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</si>
  <si>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</si>
  <si>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</si>
  <si>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</si>
  <si>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</si>
  <si>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</si>
  <si>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</si>
  <si>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</si>
  <si>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</si>
  <si>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</si>
  <si>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</si>
  <si>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</si>
  <si>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</si>
  <si>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</si>
  <si>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</si>
  <si>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</si>
  <si>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</si>
  <si>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</si>
  <si>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</si>
  <si>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</si>
  <si>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</si>
  <si>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</si>
  <si>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</si>
  <si>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</si>
  <si>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</si>
  <si>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</si>
  <si>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</si>
  <si>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</si>
  <si>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</si>
  <si>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</si>
  <si>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</si>
  <si>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</si>
  <si>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</si>
  <si>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</si>
  <si>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</si>
  <si>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</si>
  <si>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</si>
  <si>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</si>
  <si>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</si>
  <si>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</si>
  <si>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</si>
  <si>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</si>
  <si>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</si>
  <si>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</si>
  <si>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</si>
  <si>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</si>
  <si>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</si>
  <si>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</si>
  <si>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</si>
  <si>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</si>
  <si>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</si>
  <si>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</si>
  <si>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</si>
  <si>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</si>
  <si>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</si>
  <si>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</si>
  <si>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</si>
  <si>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</si>
  <si>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</si>
  <si>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</si>
  <si>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</si>
  <si>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</si>
  <si>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</si>
  <si>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</si>
  <si>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</si>
  <si>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</si>
  <si>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</si>
  <si>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</si>
  <si>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</si>
  <si>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</si>
  <si>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</si>
  <si>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</si>
  <si>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</si>
  <si>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</si>
  <si>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</si>
  <si>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</si>
  <si>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</si>
  <si>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</si>
  <si>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</si>
  <si>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</si>
  <si>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</si>
  <si>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</si>
  <si>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</si>
  <si>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</si>
  <si>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</si>
  <si>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</si>
  <si>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</si>
  <si>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</si>
  <si>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</si>
  <si>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</si>
  <si>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</si>
  <si>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</si>
  <si>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</si>
  <si>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</si>
  <si>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</si>
  <si>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</si>
  <si>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</si>
  <si>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</si>
  <si>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</si>
  <si>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</si>
  <si>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</si>
  <si>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</si>
  <si>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</si>
  <si>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</si>
  <si>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</si>
  <si>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</si>
  <si>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</si>
  <si>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</si>
  <si>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</si>
  <si>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</si>
  <si>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</si>
  <si>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</si>
  <si>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</si>
  <si>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</si>
  <si>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</si>
  <si>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</si>
  <si>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</si>
  <si>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</si>
  <si>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</si>
  <si>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</si>
  <si>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</si>
  <si>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</si>
  <si>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</si>
  <si>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</si>
  <si>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</si>
  <si>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</si>
  <si>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</si>
  <si>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</si>
  <si>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</si>
  <si>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</si>
  <si>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</si>
  <si>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</si>
  <si>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</si>
  <si>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</si>
  <si>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</si>
  <si>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</si>
  <si>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</si>
  <si>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</si>
  <si>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</si>
  <si>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</si>
  <si>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</si>
  <si>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</si>
  <si>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</si>
  <si>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</si>
  <si>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</si>
  <si>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</si>
  <si>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</si>
  <si>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</si>
  <si>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</si>
  <si>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</si>
  <si>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</si>
  <si>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</si>
  <si>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</si>
  <si>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</si>
  <si>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</si>
  <si>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</si>
  <si>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</si>
  <si>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</si>
  <si>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</si>
  <si>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</si>
  <si>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</si>
  <si>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</si>
  <si>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</si>
  <si>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</si>
  <si>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</si>
  <si>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</si>
  <si>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</si>
  <si>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</si>
  <si>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</si>
  <si>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</si>
  <si>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</si>
  <si>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</si>
  <si>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</si>
  <si>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</si>
  <si>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</si>
  <si>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</si>
  <si>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</si>
  <si>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</si>
  <si>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</si>
  <si>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</si>
  <si>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</si>
  <si>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</si>
  <si>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</si>
  <si>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</si>
  <si>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</si>
  <si>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</si>
  <si>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</si>
  <si>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</si>
  <si>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</si>
  <si>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</si>
  <si>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</si>
  <si>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</si>
  <si>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</si>
  <si>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</si>
  <si>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</si>
  <si>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</si>
  <si>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</si>
  <si>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</si>
  <si>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</si>
  <si>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</si>
  <si>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</si>
  <si>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</si>
  <si>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</si>
  <si>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</si>
  <si>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</si>
  <si>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</si>
  <si>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</si>
  <si>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</si>
  <si>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</si>
  <si>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</si>
  <si>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</si>
  <si>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</si>
  <si>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</si>
  <si>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</si>
  <si>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</si>
  <si>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</si>
  <si>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</si>
  <si>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</si>
  <si>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</si>
  <si>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</si>
  <si>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</si>
  <si>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</si>
  <si>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</si>
  <si>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</si>
  <si>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</si>
  <si>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</si>
  <si>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</si>
  <si>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</si>
  <si>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</si>
  <si>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</si>
  <si>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</si>
  <si>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</si>
  <si>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</si>
  <si>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</si>
  <si>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</si>
  <si>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</si>
  <si>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</si>
  <si>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</si>
  <si>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</si>
  <si>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</si>
  <si>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</si>
  <si>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</si>
  <si>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</si>
  <si>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</si>
  <si>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</si>
  <si>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</si>
  <si>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</si>
  <si>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</si>
  <si>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</si>
  <si>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</si>
  <si>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</si>
  <si>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</si>
  <si>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</si>
  <si>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</si>
  <si>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</si>
  <si>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</si>
  <si>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</si>
  <si>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</si>
  <si>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</si>
  <si>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</si>
  <si>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</si>
  <si>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</si>
  <si>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</si>
  <si>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</si>
  <si>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</si>
  <si>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</si>
  <si>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</si>
  <si>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</si>
  <si>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</si>
  <si>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</si>
  <si>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</si>
  <si>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</si>
  <si>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</si>
  <si>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</si>
  <si>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</si>
  <si>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</si>
  <si>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</si>
  <si>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</si>
  <si>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</si>
  <si>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</si>
  <si>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</si>
  <si>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</si>
  <si>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</si>
  <si>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</si>
  <si>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</si>
  <si>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</si>
  <si>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</si>
  <si>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</si>
  <si>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</si>
  <si>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</si>
  <si>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</si>
  <si>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</si>
  <si>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</si>
  <si>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</si>
  <si>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</si>
  <si>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</si>
  <si>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</si>
  <si>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</si>
  <si>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</si>
  <si>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</si>
  <si>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</si>
  <si>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</si>
  <si>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</si>
  <si>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</si>
  <si>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</si>
  <si>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</si>
  <si>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</si>
  <si>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</si>
  <si>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</si>
  <si>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</si>
  <si>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</si>
  <si>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</si>
  <si>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</si>
  <si>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</si>
  <si>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</si>
  <si>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</si>
  <si>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</si>
  <si>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</si>
  <si>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</si>
  <si>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</si>
  <si>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</si>
  <si>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</si>
  <si>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</si>
  <si>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</si>
  <si>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</si>
  <si>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</si>
  <si>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</si>
  <si>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</si>
  <si>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</si>
  <si>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</si>
  <si>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</si>
  <si>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</si>
  <si>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</si>
  <si>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</si>
  <si>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</si>
  <si>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</si>
  <si>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</si>
  <si>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</si>
  <si>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</si>
  <si>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</si>
  <si>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</si>
  <si>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</si>
  <si>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</si>
  <si>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</si>
  <si>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</si>
  <si>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</si>
  <si>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</si>
  <si>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</si>
  <si>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</si>
  <si>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</si>
  <si>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</si>
  <si>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</si>
  <si>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</si>
  <si>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</si>
  <si>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</si>
  <si>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</si>
  <si>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</si>
  <si>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</si>
  <si>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</si>
  <si>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</si>
  <si>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</si>
  <si>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</si>
  <si>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</si>
  <si>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</si>
  <si>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</si>
  <si>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</si>
  <si>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</si>
  <si>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</si>
  <si>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</si>
  <si>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</si>
  <si>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</si>
  <si>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</si>
  <si>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</si>
  <si>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</si>
  <si>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</si>
  <si>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</si>
  <si>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</si>
  <si>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</si>
  <si>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</si>
  <si>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</si>
  <si>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</si>
  <si>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</si>
  <si>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</si>
  <si>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</si>
  <si>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</si>
  <si>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</si>
  <si>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</si>
  <si>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</si>
  <si>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</si>
  <si>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</si>
  <si>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</si>
  <si>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</si>
  <si>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</si>
  <si>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</si>
  <si>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</si>
  <si>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</si>
  <si>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</si>
  <si>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</si>
  <si>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</si>
  <si>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</si>
  <si>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</si>
  <si>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</si>
  <si>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</si>
  <si>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</si>
  <si>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</si>
  <si>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</si>
  <si>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</si>
  <si>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</si>
  <si>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</si>
  <si>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</si>
  <si>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</si>
  <si>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</si>
  <si>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</si>
  <si>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</si>
  <si>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</si>
  <si>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</si>
  <si>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</si>
  <si>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</si>
  <si>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</si>
  <si>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</si>
  <si>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</si>
  <si>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</si>
  <si>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</si>
  <si>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</si>
  <si>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</si>
  <si>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</si>
  <si>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</si>
  <si>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</si>
  <si>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</si>
  <si>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</si>
  <si>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</si>
  <si>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</si>
  <si>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</si>
  <si>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</si>
  <si>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</si>
  <si>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</si>
  <si>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</si>
  <si>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</si>
  <si>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</si>
  <si>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</si>
  <si>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</si>
  <si>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</si>
  <si>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</si>
  <si>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</si>
  <si>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</si>
  <si>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</si>
  <si>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</si>
  <si>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</si>
  <si>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</si>
  <si>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</si>
  <si>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</si>
  <si>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</si>
  <si>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</si>
  <si>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</si>
  <si>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</si>
  <si>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</si>
  <si>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</si>
  <si>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</si>
  <si>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</si>
  <si>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</si>
  <si>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</si>
  <si>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</si>
  <si>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</si>
  <si>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</si>
  <si>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</si>
  <si>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</si>
  <si>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</si>
  <si>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</si>
  <si>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</si>
  <si>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</si>
  <si>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</si>
  <si>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</si>
  <si>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</si>
  <si>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</si>
  <si>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</si>
  <si>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</si>
  <si>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</si>
  <si>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</si>
  <si>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</si>
  <si>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</si>
  <si>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</si>
  <si>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</si>
  <si>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</si>
  <si>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</si>
  <si>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</si>
  <si>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</si>
  <si>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</si>
  <si>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</si>
  <si>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</si>
  <si>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</si>
  <si>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</si>
  <si>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</si>
  <si>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</si>
  <si>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</si>
  <si>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</si>
  <si>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</si>
  <si>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</si>
  <si>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</si>
  <si>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</si>
  <si>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</si>
  <si>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</si>
  <si>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</si>
  <si>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</si>
  <si>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</si>
  <si>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</si>
  <si>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</si>
  <si>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</si>
  <si>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</si>
  <si>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</si>
  <si>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</si>
  <si>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</si>
  <si>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</si>
  <si>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</si>
  <si>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</si>
  <si>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</si>
  <si>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</si>
  <si>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</si>
  <si>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</si>
  <si>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</si>
  <si>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</si>
  <si>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</si>
  <si>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</si>
  <si>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</si>
  <si>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</si>
  <si>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</si>
  <si>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</si>
  <si>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</si>
  <si>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</si>
  <si>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</si>
  <si>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</si>
  <si>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</si>
  <si>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</si>
  <si>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</si>
  <si>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</si>
  <si>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</si>
  <si>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</si>
  <si>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</si>
  <si>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</si>
  <si>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</si>
  <si>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</si>
  <si>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</si>
  <si>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</si>
  <si>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</si>
  <si>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</si>
  <si>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</si>
  <si>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</si>
  <si>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</si>
  <si>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</si>
  <si>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</si>
  <si>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</si>
  <si>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</si>
  <si>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</si>
  <si>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</si>
  <si>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</si>
  <si>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</si>
  <si>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</si>
  <si>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</si>
  <si>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</si>
  <si>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</si>
  <si>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</si>
  <si>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</si>
  <si>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</si>
  <si>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</si>
  <si>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</si>
  <si>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</si>
  <si>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</si>
  <si>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</si>
  <si>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</si>
  <si>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</si>
  <si>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</si>
  <si>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</si>
  <si>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</si>
  <si>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</si>
  <si>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</si>
  <si>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</si>
  <si>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</si>
  <si>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</si>
  <si>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</si>
  <si>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</si>
  <si>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</si>
  <si>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</si>
  <si>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</si>
  <si>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</si>
  <si>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</si>
  <si>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</si>
  <si>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</si>
  <si>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</si>
  <si>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</si>
  <si>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</si>
  <si>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</si>
  <si>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</si>
  <si>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</si>
  <si>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</si>
  <si>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</si>
  <si>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</si>
  <si>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</si>
  <si>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</si>
  <si>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</si>
  <si>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</si>
  <si>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</si>
  <si>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</si>
  <si>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</si>
  <si>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</si>
  <si>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</si>
  <si>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</si>
  <si>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</si>
  <si>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</si>
  <si>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</si>
  <si>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</si>
  <si>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</si>
  <si>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</si>
  <si>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</si>
  <si>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</si>
  <si>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</si>
  <si>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</si>
  <si>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</si>
  <si>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</si>
  <si>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</si>
  <si>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</si>
  <si>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</si>
  <si>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</si>
  <si>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</si>
  <si>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</si>
  <si>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</si>
  <si>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</si>
  <si>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</si>
  <si>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</si>
  <si>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</si>
  <si>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</si>
  <si>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</si>
  <si>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</si>
  <si>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</si>
  <si>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</si>
  <si>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</si>
  <si>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</si>
  <si>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</si>
  <si>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</si>
  <si>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</si>
  <si>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</si>
  <si>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</si>
  <si>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</si>
  <si>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</si>
  <si>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</si>
  <si>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</si>
  <si>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</si>
  <si>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</si>
  <si>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</si>
  <si>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</si>
  <si>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</si>
  <si>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</si>
  <si>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</si>
  <si>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</si>
  <si>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</si>
  <si>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</si>
  <si>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</si>
  <si>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</si>
  <si>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</si>
  <si>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</si>
  <si>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</si>
  <si>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</si>
  <si>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</si>
  <si>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</si>
  <si>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</si>
  <si>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</si>
  <si>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</si>
  <si>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</si>
  <si>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</si>
  <si>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</si>
  <si>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</si>
  <si>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</si>
  <si>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</si>
  <si>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</si>
  <si>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</si>
  <si>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</si>
  <si>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</si>
  <si>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</si>
  <si>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</si>
  <si>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</si>
  <si>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</si>
  <si>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</si>
  <si>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</si>
  <si>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</si>
  <si>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</si>
  <si>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</si>
  <si>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</si>
  <si>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</si>
  <si>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</si>
  <si>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</si>
  <si>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</si>
  <si>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</si>
  <si>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</si>
  <si>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</si>
  <si>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</si>
  <si>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</si>
  <si>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</si>
  <si>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</si>
  <si>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</si>
  <si>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</si>
  <si>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</si>
  <si>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</si>
  <si>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</si>
  <si>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</si>
  <si>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</si>
  <si>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</si>
  <si>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</si>
  <si>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</si>
  <si>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</si>
  <si>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</si>
  <si>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</si>
  <si>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</si>
  <si>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</si>
  <si>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</si>
  <si>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</si>
  <si>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</si>
  <si>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</si>
  <si>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</si>
  <si>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</si>
  <si>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</si>
  <si>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</si>
  <si>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</si>
  <si>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</si>
  <si>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</si>
  <si>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</si>
  <si>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</si>
  <si>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</si>
  <si>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</si>
  <si>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</si>
  <si>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</si>
  <si>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</si>
  <si>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</si>
  <si>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</si>
  <si>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</si>
  <si>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</si>
  <si>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</si>
  <si>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</si>
  <si>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</si>
  <si>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</si>
  <si>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</si>
  <si>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</si>
  <si>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</si>
  <si>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</si>
  <si>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</si>
  <si>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</si>
  <si>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</si>
  <si>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</si>
  <si>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</si>
  <si>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</si>
  <si>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</si>
  <si>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</si>
  <si>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</si>
  <si>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</si>
  <si>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</si>
  <si>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</si>
  <si>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</si>
  <si>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</si>
  <si>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</si>
  <si>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</si>
  <si>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</si>
  <si>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</si>
  <si>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</si>
  <si>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</si>
  <si>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</si>
  <si>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</si>
  <si>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</si>
  <si>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</si>
  <si>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</si>
  <si>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</si>
  <si>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</si>
  <si>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</si>
  <si>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</si>
  <si>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</si>
  <si>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</si>
  <si>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</si>
  <si>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</si>
  <si>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</si>
  <si>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</si>
  <si>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</si>
  <si>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</si>
  <si>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</si>
  <si>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</si>
  <si>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</si>
  <si>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</si>
  <si>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</si>
  <si>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</si>
  <si>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</si>
  <si>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</si>
  <si>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</si>
  <si>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</si>
  <si>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</si>
  <si>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</si>
  <si>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</si>
  <si>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</si>
  <si>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</si>
  <si>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</si>
  <si>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</si>
  <si>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</si>
  <si>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</si>
  <si>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</si>
  <si>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</si>
  <si>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</si>
  <si>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</si>
  <si>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</si>
  <si>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</si>
  <si>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</si>
  <si>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</si>
  <si>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</si>
  <si>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</si>
  <si>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</si>
  <si>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</si>
  <si>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</si>
  <si>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</si>
  <si>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</si>
  <si>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</si>
  <si>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</si>
  <si>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</si>
  <si>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</si>
  <si>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</si>
  <si>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</si>
  <si>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</si>
  <si>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</si>
  <si>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</si>
  <si>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</si>
  <si>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</si>
  <si>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</si>
  <si>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</si>
  <si>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</si>
  <si>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</si>
  <si>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</si>
  <si>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</si>
  <si>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</si>
  <si>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</si>
  <si>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</si>
  <si>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</si>
  <si>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</si>
  <si>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</si>
  <si>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</si>
  <si>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</si>
  <si>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</si>
  <si>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</si>
  <si>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</si>
  <si>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</si>
  <si>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</si>
  <si>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</si>
  <si>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</si>
  <si>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</si>
  <si>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</si>
  <si>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</si>
  <si>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</si>
  <si>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</si>
  <si>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</si>
  <si>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</si>
  <si>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</si>
  <si>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</si>
  <si>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</si>
  <si>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</si>
  <si>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</si>
  <si>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</si>
  <si>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</si>
  <si>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</si>
  <si>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</si>
  <si>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</si>
  <si>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</si>
  <si>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</si>
  <si>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</si>
  <si>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</si>
  <si>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</si>
  <si>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</si>
  <si>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</si>
  <si>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</si>
  <si>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</si>
  <si>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</si>
  <si>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</si>
  <si>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</si>
  <si>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</si>
  <si>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</si>
  <si>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</si>
  <si>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</si>
  <si>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</si>
  <si>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</si>
  <si>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</si>
  <si>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</si>
  <si>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</si>
  <si>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</si>
  <si>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</si>
  <si>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</si>
  <si>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</si>
  <si>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</si>
  <si>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</si>
  <si>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</si>
  <si>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</si>
  <si>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</si>
  <si>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</si>
  <si>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</si>
  <si>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</si>
  <si>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</si>
  <si>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</si>
  <si>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</si>
  <si>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</si>
  <si>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</si>
  <si>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</si>
  <si>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</si>
  <si>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</si>
  <si>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</si>
  <si>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</si>
  <si>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</si>
  <si>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</si>
  <si>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</si>
  <si>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</si>
  <si>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</si>
  <si>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</si>
  <si>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</si>
  <si>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</si>
  <si>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</si>
  <si>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</si>
  <si>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</si>
  <si>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</si>
  <si>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</si>
  <si>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</si>
  <si>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</si>
  <si>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</si>
  <si>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</si>
  <si>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</si>
  <si>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</si>
  <si>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</si>
  <si>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</si>
  <si>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</si>
  <si>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</si>
  <si>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</si>
  <si>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</si>
  <si>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</si>
  <si>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</si>
  <si>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</si>
  <si>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</si>
  <si>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</si>
  <si>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</si>
  <si>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</si>
  <si>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</si>
  <si>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</si>
  <si>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</si>
  <si>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</si>
  <si>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</si>
  <si>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</si>
  <si>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</si>
  <si>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</si>
  <si>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</si>
  <si>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</si>
  <si>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</si>
  <si>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</si>
  <si>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</si>
  <si>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</si>
  <si>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</si>
  <si>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</si>
  <si>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</si>
  <si>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</si>
  <si>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</si>
  <si>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</si>
  <si>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</si>
  <si>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</si>
  <si>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</si>
  <si>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</si>
  <si>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</si>
  <si>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</si>
  <si>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</si>
  <si>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</si>
  <si>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</si>
  <si>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</si>
  <si>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</si>
  <si>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</si>
  <si>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</si>
  <si>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</si>
  <si>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</si>
  <si>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</si>
  <si>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</si>
  <si>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</si>
  <si>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</si>
  <si>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</si>
  <si>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</si>
  <si>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</si>
  <si>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</si>
  <si>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</si>
  <si>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</si>
  <si>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</si>
  <si>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</si>
  <si>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</si>
  <si>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</si>
  <si>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</si>
  <si>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</si>
  <si>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</si>
  <si>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</si>
  <si>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</si>
  <si>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</si>
  <si>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</si>
  <si>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</si>
  <si>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</si>
  <si>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</si>
  <si>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</si>
  <si>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</si>
  <si>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</si>
  <si>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</si>
  <si>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</si>
  <si>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</si>
  <si>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</si>
  <si>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</si>
  <si>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</si>
  <si>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</si>
  <si>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</si>
  <si>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</si>
  <si>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</si>
  <si>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</si>
  <si>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</si>
  <si>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</si>
  <si>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</si>
  <si>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</si>
  <si>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</si>
  <si>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</si>
  <si>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</si>
  <si>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</si>
  <si>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</si>
  <si>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</si>
  <si>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</si>
  <si>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</si>
  <si>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</si>
  <si>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</si>
  <si>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</si>
  <si>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</si>
  <si>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</si>
  <si>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</si>
  <si>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</si>
  <si>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</si>
  <si>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</si>
  <si>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</si>
  <si>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</si>
  <si>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</si>
  <si>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</si>
  <si>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</si>
  <si>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</si>
  <si>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</si>
  <si>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</si>
  <si>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</si>
  <si>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</si>
  <si>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</si>
  <si>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</si>
  <si>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</si>
  <si>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</si>
  <si>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</si>
  <si>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</si>
  <si>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</si>
  <si>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</si>
  <si>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</si>
  <si>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</si>
  <si>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</si>
  <si>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</si>
  <si>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</si>
  <si>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</si>
  <si>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</si>
  <si>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</si>
  <si>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</si>
  <si>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</si>
  <si>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</si>
  <si>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</si>
  <si>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</si>
  <si>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</si>
  <si>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</si>
  <si>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</si>
  <si>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</si>
  <si>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</si>
  <si>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</si>
  <si>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</si>
  <si>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</si>
  <si>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</si>
  <si>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</si>
  <si>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</si>
  <si>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</si>
  <si>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</si>
  <si>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</si>
  <si>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</si>
  <si>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</si>
  <si>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</si>
  <si>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</si>
  <si>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</si>
  <si>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</si>
  <si>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</si>
  <si>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</si>
  <si>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</si>
  <si>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</si>
  <si>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</si>
  <si>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</si>
  <si>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</si>
  <si>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</si>
  <si>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</si>
  <si>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</si>
  <si>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</si>
  <si>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</si>
  <si>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</si>
  <si>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</si>
  <si>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</si>
  <si>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</si>
  <si>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</si>
  <si>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</si>
  <si>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</si>
  <si>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</si>
  <si>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</si>
  <si>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</si>
  <si>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</si>
  <si>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</si>
  <si>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</si>
  <si>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</si>
  <si>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</si>
  <si>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</si>
  <si>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</si>
  <si>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</si>
  <si>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</si>
  <si>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</si>
  <si>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</si>
  <si>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</si>
  <si>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</si>
  <si>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</si>
  <si>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</si>
  <si>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</si>
  <si>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</si>
  <si>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</si>
  <si>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</si>
  <si>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</si>
  <si>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</si>
  <si>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</si>
  <si>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</si>
  <si>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</si>
  <si>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</si>
  <si>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</si>
  <si>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</si>
  <si>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</si>
  <si>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</si>
  <si>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</si>
  <si>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</si>
  <si>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</si>
  <si>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</si>
  <si>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</si>
  <si>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</si>
  <si>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</si>
  <si>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</si>
  <si>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</si>
  <si>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</si>
  <si>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</si>
  <si>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</si>
  <si>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</si>
  <si>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</si>
  <si>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</si>
  <si>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</si>
  <si>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</si>
  <si>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</si>
  <si>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</si>
  <si>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</si>
  <si>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</si>
  <si>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</si>
  <si>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</si>
  <si>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</si>
  <si>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</si>
  <si>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</si>
  <si>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</si>
  <si>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</si>
  <si>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</si>
  <si>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</si>
  <si>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</si>
  <si>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</si>
  <si>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</si>
  <si>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</si>
  <si>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</si>
  <si>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</si>
  <si>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</si>
  <si>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</si>
  <si>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</si>
  <si>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</si>
  <si>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</si>
  <si>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</si>
  <si>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</si>
  <si>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</si>
  <si>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</si>
  <si>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</si>
  <si>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</si>
  <si>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</si>
  <si>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</si>
  <si>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</si>
  <si>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</si>
  <si>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</si>
  <si>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</si>
  <si>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</si>
  <si>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</si>
  <si>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</si>
  <si>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</si>
  <si>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</si>
  <si>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</si>
  <si>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</si>
  <si>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</si>
  <si>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</si>
  <si>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</si>
  <si>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</si>
  <si>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</si>
  <si>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</si>
  <si>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</si>
  <si>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</si>
  <si>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</si>
  <si>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</si>
  <si>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</si>
  <si>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</si>
  <si>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</si>
  <si>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</si>
  <si>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</si>
  <si>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</si>
  <si>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</si>
  <si>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</si>
  <si>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</si>
  <si>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</si>
  <si>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</si>
  <si>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</si>
  <si>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</si>
  <si>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</si>
  <si>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</si>
  <si>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</si>
  <si>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</si>
  <si>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</si>
  <si>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</si>
  <si>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</si>
  <si>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</si>
  <si>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</si>
  <si>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</si>
  <si>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</si>
  <si>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</si>
  <si>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</si>
  <si>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</si>
  <si>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</si>
  <si>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</si>
  <si>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</si>
  <si>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</si>
  <si>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</si>
  <si>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</si>
  <si>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</si>
  <si>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</si>
  <si>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</si>
  <si>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</si>
  <si>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</si>
  <si>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</si>
  <si>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</si>
  <si>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</si>
  <si>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</si>
  <si>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</si>
  <si>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</si>
  <si>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</si>
  <si>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</si>
  <si>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</si>
  <si>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</si>
  <si>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</si>
  <si>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</si>
  <si>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</si>
  <si>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</si>
  <si>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</si>
  <si>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</si>
  <si>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</si>
  <si>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</si>
  <si>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</si>
  <si>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</si>
  <si>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</si>
  <si>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</si>
  <si>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</si>
  <si>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</si>
  <si>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</si>
  <si>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</si>
  <si>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</si>
  <si>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</si>
  <si>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</si>
  <si>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</si>
  <si>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</si>
  <si>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</si>
  <si>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</si>
  <si>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</si>
  <si>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</si>
  <si>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</si>
  <si>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</si>
  <si>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</si>
  <si>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</si>
  <si>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</si>
  <si>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</si>
  <si>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</si>
  <si>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</si>
  <si>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</si>
  <si>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</si>
  <si>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</si>
  <si>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</si>
  <si>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</si>
  <si>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</si>
  <si>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</si>
  <si>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</si>
  <si>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</si>
  <si>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</si>
  <si>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</si>
  <si>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</si>
  <si>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</si>
  <si>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</si>
  <si>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</si>
  <si>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</si>
  <si>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</si>
  <si>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</si>
  <si>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</si>
  <si>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</si>
  <si>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</si>
  <si>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</si>
  <si>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</si>
  <si>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</si>
  <si>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</si>
  <si>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</si>
  <si>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</si>
  <si>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</si>
  <si>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</si>
  <si>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</si>
  <si>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</si>
  <si>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</si>
  <si>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</si>
  <si>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</si>
  <si>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</si>
  <si>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</si>
  <si>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</si>
  <si>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</si>
  <si>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</si>
  <si>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</si>
  <si>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</si>
  <si>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</si>
  <si>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</si>
  <si>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</si>
  <si>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</si>
  <si>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</si>
  <si>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</si>
  <si>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</si>
  <si>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</si>
  <si>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</si>
  <si>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</si>
  <si>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</si>
  <si>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</si>
  <si>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</si>
  <si>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</si>
  <si>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</si>
  <si>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</si>
  <si>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</si>
  <si>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</si>
  <si>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</si>
  <si>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</si>
  <si>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</si>
  <si>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</si>
  <si>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</si>
  <si>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</si>
  <si>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</si>
  <si>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</si>
  <si>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</si>
  <si>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</si>
  <si>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</si>
  <si>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</si>
  <si>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</si>
  <si>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</si>
  <si>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</si>
  <si>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</si>
  <si>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</si>
  <si>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</si>
  <si>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</si>
  <si>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</si>
  <si>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</si>
  <si>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</si>
  <si>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</si>
  <si>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</si>
  <si>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</si>
  <si>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</si>
  <si>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</si>
  <si>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</si>
  <si>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</si>
  <si>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</si>
  <si>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</si>
  <si>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</si>
  <si>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</si>
  <si>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</si>
  <si>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</si>
  <si>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</si>
  <si>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</si>
  <si>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</si>
  <si>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</si>
  <si>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</si>
  <si>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</si>
  <si>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</si>
  <si>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</si>
  <si>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</si>
  <si>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</si>
  <si>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</si>
  <si>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</si>
  <si>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</si>
  <si>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</si>
  <si>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</si>
  <si>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</si>
  <si>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</si>
  <si>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</si>
  <si>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</si>
  <si>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</si>
  <si>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</si>
  <si>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</si>
  <si>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</si>
  <si>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</si>
  <si>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</si>
  <si>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</si>
  <si>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</si>
  <si>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</si>
  <si>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</si>
  <si>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</si>
  <si>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</si>
  <si>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</si>
  <si>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</si>
  <si>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</si>
  <si>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</si>
  <si>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</si>
  <si>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</si>
  <si>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</si>
  <si>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</si>
  <si>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</si>
  <si>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</si>
  <si>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</si>
  <si>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</si>
  <si>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</si>
  <si>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</si>
  <si>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</si>
  <si>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</si>
  <si>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</si>
  <si>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</si>
  <si>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</si>
  <si>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</si>
  <si>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</si>
  <si>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</si>
  <si>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</si>
  <si>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</si>
  <si>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</si>
  <si>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</si>
  <si>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</si>
  <si>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</si>
  <si>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</si>
  <si>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</si>
  <si>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</si>
  <si>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</si>
  <si>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</si>
  <si>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</si>
  <si>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</si>
  <si>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</si>
  <si>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</si>
  <si>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</si>
  <si>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</si>
  <si>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</si>
  <si>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</si>
  <si>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</si>
  <si>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</si>
  <si>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</si>
  <si>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</si>
  <si>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</si>
  <si>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</si>
  <si>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</si>
  <si>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</si>
  <si>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</si>
  <si>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</si>
  <si>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</si>
  <si>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</si>
  <si>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</si>
  <si>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</si>
  <si>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</si>
  <si>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</si>
  <si>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</si>
  <si>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</si>
  <si>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</si>
  <si>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</si>
  <si>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</si>
  <si>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</si>
  <si>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</si>
  <si>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</si>
  <si>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</si>
  <si>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</si>
  <si>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</si>
  <si>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</si>
  <si>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</si>
  <si>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</si>
  <si>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</si>
  <si>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</si>
  <si>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</si>
  <si>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</si>
  <si>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</si>
  <si>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</si>
  <si>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</si>
  <si>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</si>
  <si>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</si>
  <si>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</si>
  <si>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</si>
  <si>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</si>
  <si>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</si>
  <si>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</si>
  <si>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</si>
  <si>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</si>
  <si>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</si>
  <si>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</si>
  <si>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</si>
  <si>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</si>
  <si>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</si>
  <si>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</si>
  <si>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</si>
  <si>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</si>
  <si>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</si>
  <si>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</si>
  <si>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</si>
  <si>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</si>
  <si>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</si>
  <si>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</si>
  <si>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</si>
  <si>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</si>
  <si>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</si>
  <si>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</si>
  <si>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</si>
  <si>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</si>
  <si>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</si>
  <si>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</si>
  <si>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</si>
  <si>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</si>
  <si>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</si>
  <si>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</si>
  <si>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</si>
  <si>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</si>
  <si>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</si>
  <si>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</si>
  <si>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</si>
  <si>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</si>
  <si>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</si>
  <si>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</si>
  <si>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</si>
  <si>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</si>
  <si>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</si>
  <si>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</si>
  <si>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</si>
  <si>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</si>
  <si>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</si>
  <si>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</si>
  <si>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</si>
  <si>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</si>
  <si>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</si>
  <si>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</si>
  <si>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</si>
  <si>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</si>
  <si>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</si>
  <si>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</si>
  <si>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</si>
  <si>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</si>
  <si>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</si>
  <si>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</si>
  <si>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</si>
  <si>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</si>
  <si>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</si>
  <si>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</si>
  <si>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</si>
  <si>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</si>
  <si>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</si>
  <si>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</si>
  <si>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</si>
  <si>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</si>
  <si>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</si>
  <si>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</si>
  <si>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</si>
  <si>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</si>
  <si>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</si>
  <si>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</si>
  <si>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</si>
  <si>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</si>
  <si>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</si>
  <si>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</si>
  <si>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</si>
  <si>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</si>
  <si>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</si>
  <si>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</si>
  <si>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</si>
  <si>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</si>
  <si>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</si>
  <si>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</si>
  <si>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</si>
  <si>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</si>
  <si>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</si>
  <si>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</si>
  <si>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</si>
  <si>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</si>
  <si>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</si>
  <si>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</si>
  <si>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</si>
  <si>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</si>
  <si>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</si>
  <si>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</si>
  <si>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</si>
  <si>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</si>
  <si>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</si>
  <si>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</si>
  <si>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</si>
  <si>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</si>
  <si>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</si>
  <si>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</si>
  <si>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</si>
  <si>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</si>
  <si>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</si>
  <si>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</si>
  <si>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</si>
  <si>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</si>
  <si>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</si>
  <si>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</si>
  <si>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</si>
  <si>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</si>
  <si>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</si>
  <si>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</si>
  <si>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</si>
  <si>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</si>
  <si>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</si>
  <si>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</si>
  <si>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</si>
  <si>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</si>
  <si>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</si>
  <si>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</si>
  <si>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</si>
  <si>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</si>
  <si>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</si>
  <si>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</si>
  <si>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</si>
  <si>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</si>
  <si>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</si>
  <si>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</si>
  <si>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</si>
  <si>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</si>
  <si>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</si>
  <si>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</si>
  <si>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</si>
  <si>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</si>
  <si>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</si>
  <si>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</si>
  <si>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</si>
  <si>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</si>
  <si>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</si>
  <si>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</si>
  <si>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</si>
  <si>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</si>
  <si>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</si>
  <si>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</si>
  <si>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</si>
  <si>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</si>
  <si>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</si>
  <si>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</si>
  <si>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</si>
  <si>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</si>
  <si>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</si>
  <si>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</si>
  <si>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</si>
  <si>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</si>
  <si>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</si>
  <si>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</si>
  <si>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</si>
  <si>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</si>
  <si>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</si>
  <si>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</si>
  <si>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</si>
  <si>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</si>
  <si>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</si>
  <si>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</si>
  <si>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</si>
  <si>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</si>
  <si>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</si>
  <si>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</si>
  <si>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</si>
  <si>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</si>
  <si>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</si>
  <si>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</si>
  <si>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</si>
  <si>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</si>
  <si>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</si>
  <si>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</si>
  <si>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</si>
  <si>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</si>
  <si>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</si>
  <si>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</si>
  <si>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</si>
  <si>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</si>
  <si>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</si>
  <si>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</si>
  <si>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</si>
  <si>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</si>
  <si>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</si>
  <si>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</si>
  <si>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</si>
  <si>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</si>
  <si>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</si>
  <si>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</si>
  <si>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</si>
  <si>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</si>
  <si>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</si>
  <si>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</si>
  <si>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</si>
  <si>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</si>
  <si>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</si>
  <si>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</si>
  <si>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</si>
  <si>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</si>
  <si>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</si>
  <si>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</si>
  <si>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</si>
  <si>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</si>
  <si>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</si>
  <si>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</si>
  <si>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</si>
  <si>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</si>
  <si>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</si>
  <si>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</si>
  <si>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</si>
  <si>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</si>
  <si>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</si>
  <si>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</si>
  <si>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</si>
  <si>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</si>
  <si>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</si>
  <si>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</si>
  <si>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</si>
  <si>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</si>
  <si>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</si>
  <si>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</si>
  <si>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</si>
  <si>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</si>
  <si>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</si>
  <si>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</si>
  <si>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</si>
  <si>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</si>
  <si>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</si>
  <si>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</si>
  <si>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</si>
  <si>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</si>
  <si>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</si>
  <si>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</si>
  <si>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</si>
  <si>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</si>
  <si>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</si>
  <si>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</si>
  <si>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</si>
  <si>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</si>
  <si>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</si>
  <si>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</si>
  <si>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</si>
  <si>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</si>
  <si>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</si>
  <si>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</si>
  <si>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</si>
  <si>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</si>
  <si>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</si>
  <si>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</si>
  <si>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</si>
  <si>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</si>
  <si>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</si>
  <si>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</si>
  <si>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</si>
  <si>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</si>
  <si>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</si>
  <si>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</si>
  <si>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</si>
  <si>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</si>
  <si>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</si>
  <si>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</si>
  <si>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</si>
  <si>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</si>
  <si>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</si>
  <si>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</si>
  <si>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</si>
  <si>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</si>
  <si>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</si>
  <si>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</si>
  <si>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</si>
  <si>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</si>
  <si>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</si>
  <si>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</si>
  <si>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</si>
  <si>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</si>
  <si>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</si>
  <si>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</si>
  <si>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</si>
  <si>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</si>
  <si>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</si>
  <si>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</si>
  <si>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</si>
  <si>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</si>
  <si>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</si>
  <si>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</si>
  <si>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</si>
  <si>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</si>
  <si>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</si>
  <si>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</si>
  <si>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</si>
  <si>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</si>
  <si>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</si>
  <si>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</si>
  <si>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</si>
  <si>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</si>
  <si>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</si>
  <si>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</si>
  <si>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</si>
  <si>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</si>
  <si>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</si>
  <si>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</si>
  <si>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</si>
  <si>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</si>
  <si>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</si>
  <si>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</si>
  <si>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</si>
  <si>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</si>
  <si>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</si>
  <si>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</si>
  <si>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</si>
  <si>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</si>
  <si>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</si>
  <si>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</si>
  <si>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</si>
  <si>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</si>
  <si>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</si>
  <si>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</si>
  <si>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</si>
  <si>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</si>
  <si>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</si>
  <si>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</si>
  <si>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</si>
  <si>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</si>
  <si>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</si>
  <si>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</si>
  <si>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</si>
  <si>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</si>
  <si>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</si>
  <si>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</si>
  <si>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</si>
  <si>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</si>
  <si>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</si>
  <si>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</si>
  <si>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</si>
  <si>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</si>
  <si>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</si>
  <si>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</si>
  <si>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</si>
  <si>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</si>
  <si>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</si>
  <si>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</si>
  <si>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</si>
  <si>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</si>
  <si>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</si>
  <si>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</si>
  <si>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</si>
  <si>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</si>
  <si>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</si>
  <si>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</si>
  <si>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</si>
  <si>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</si>
  <si>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</si>
  <si>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</si>
  <si>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</si>
  <si>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</si>
  <si>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</si>
  <si>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</si>
  <si>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</si>
  <si>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</si>
  <si>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</si>
  <si>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</si>
  <si>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</si>
  <si>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</si>
  <si>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</si>
  <si>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</si>
  <si>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</si>
  <si>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</si>
  <si>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</si>
  <si>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</si>
  <si>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</si>
  <si>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</si>
  <si>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</si>
  <si>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</si>
  <si>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</si>
  <si>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</si>
  <si>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</si>
  <si>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</si>
  <si>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</si>
  <si>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</si>
  <si>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</si>
  <si>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</si>
  <si>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</si>
  <si>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</si>
  <si>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</si>
  <si>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</si>
  <si>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</si>
  <si>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</si>
  <si>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</si>
  <si>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</si>
  <si>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</si>
  <si>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</si>
  <si>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</si>
  <si>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</si>
  <si>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</si>
  <si>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</si>
  <si>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</si>
  <si>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</si>
  <si>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</si>
  <si>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</si>
  <si>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</si>
  <si>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</si>
  <si>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</si>
  <si>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</si>
  <si>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</si>
  <si>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</si>
  <si>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</si>
  <si>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</si>
  <si>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</si>
  <si>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</si>
  <si>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</si>
  <si>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</si>
  <si>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</si>
  <si>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</si>
  <si>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</si>
  <si>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</si>
  <si>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</si>
  <si>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</si>
  <si>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</si>
  <si>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</si>
  <si>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</si>
  <si>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</si>
  <si>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</si>
  <si>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</si>
  <si>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</si>
  <si>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</si>
  <si>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</si>
  <si>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</si>
  <si>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</si>
  <si>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</si>
  <si>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</si>
  <si>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</si>
  <si>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</si>
  <si>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</si>
  <si>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</si>
  <si>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</si>
  <si>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</si>
  <si>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</si>
  <si>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</si>
  <si>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</si>
  <si>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</si>
  <si>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</si>
  <si>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</si>
  <si>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</si>
  <si>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</si>
  <si>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</si>
  <si>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</si>
  <si>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</si>
  <si>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</si>
  <si>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</si>
  <si>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</si>
  <si>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</si>
  <si>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</si>
  <si>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</si>
  <si>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</si>
  <si>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PCM-20251129-00000907</t>
  </si>
  <si>
    <t>site has access issue as site located in military zone</t>
  </si>
  <si>
    <t>PCM-20251129-00000721</t>
  </si>
  <si>
    <t>One module faulty and already  requested from Huawei care under SR#4508078
Team a on the way to collect the module from Huawei warehouse</t>
  </si>
  <si>
    <t>PCM-20251129-00001230</t>
  </si>
  <si>
    <t>ETA:60 Min</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</si>
  <si>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</si>
  <si>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</si>
  <si>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</si>
  <si>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</si>
  <si>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no pcm</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</si>
  <si>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</si>
  <si>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</si>
  <si>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</si>
  <si>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</si>
  <si>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</si>
  <si>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</si>
  <si>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</si>
  <si>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</si>
  <si>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</si>
  <si>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</si>
  <si>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</si>
  <si>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</si>
  <si>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</si>
  <si>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PCM-20251129-00001132</t>
  </si>
  <si>
    <t xml:space="preserve">team on the way need 120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</si>
</sst>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8" totalsRowShown="0" headerRowDxfId="46" dataDxfId="45" headerRowBorderDxfId="43" tableBorderDxfId="44" totalsRowBorderDxfId="42">
  <autoFilter ref="A1:L2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327.71055196758971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2.0135300925176125E-2</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c r="B4" s="131" t="str">
        <f>IFERROR(VLOOKUP(D4,DB!A:K,11,0),"")</f>
        <v/>
      </c>
      <c r="C4" s="131"/>
      <c r="D4" s="56"/>
      <c r="E4" s="130"/>
      <c r="F4" s="129"/>
      <c r="G4" s="128">
        <f ca="1">IFERROR(NOW()-F4,"-")</f>
        <v>45990.658977893516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45990.658977893516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45990.658977893516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45990.658977893516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45990.658977893516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45990.658977893516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45990.658977893516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45990.658977893516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45990.658977893516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45990.658977893516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45990.658977893516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45990.658977893516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45990.658977893516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45990.658977893516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45990.658977893516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45990.658977893516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45990.658977893516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45990.658977893516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45990.658977893516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45990.658977893516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45990.658977893516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45990.658977893516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45990.658977893516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45990.658977893516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45990.658977893516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45990.658977893516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45990.658977893516</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45990.658977893516</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45990.658977893516</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45990.658977893516</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45990.658977893516</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E097E9C1-1B71-4C75-9053-EE90DB75B7ED}"/>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165.65913993055437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6.2715589120343793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45990.658977893516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45990.658977893516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45990.658977893516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45990.658977893516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45990.658977893516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45990.658977893516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45990.658977893516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45990.658977893516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45990.658977893516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45990.658977893516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45990.658977893516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45990.658977893516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45990.658977893516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45990.658977893516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45990.658977893516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45990.658977893516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45990.658977893516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45990.658977893516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45990.658977893516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45990.658977893516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45990.658977893516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45990.658977893516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45990.658977893516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45990.658977893516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45990.658977893516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45990.658977893516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45990.658977893516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45990.658977893516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45990.658977893516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45990.658977893516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45990.658977893516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45990.658977893516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45990.658977893516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45990.658977893516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45990.658977893516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45990.658977893516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45990.658977893516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45990.658977893516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45990.658977893516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45990.658977893516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45990.658977893516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45990.658977893516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45990.658977893516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45990.658977893516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45990.658977893516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45990.658977893516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45990.658977893516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45990.658977893516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45990.658977893516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45990.658977893516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45990.658977893516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45990.658977893516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45990.658977893516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45990.658977893516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45990.658977893516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45990.658977893516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45990.658977893516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45990.658977893516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45990.658977893516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45990.658977893516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45990.658977893516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45990.658977893516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45990.658977893516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45990.658977893516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45990.658977893516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45990.658977893516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45990.658977893516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45990.658977893516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45990.658977893516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45990.658977893516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45990.658977893516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45990.658977893516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45990.658977893516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45990.658977893516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tabSelected="1" workbookViewId="0">
      <selection activeCell="K4" sqref="K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19392</v>
      </c>
      <c r="E2" s="18" t="s">
        <v>39106</v>
      </c>
      <c r="F2" s="22">
        <v>45990.534942129627</v>
      </c>
      <c r="G2" s="21">
        <f t="shared" ref="G2:G39" ca="1" si="0">IFERROR(NOW()-F2,"-")</f>
        <v>0.12403576388896909</v>
      </c>
      <c r="H2" s="22">
        <v>45990.529930555553</v>
      </c>
      <c r="I2" s="19" t="str">
        <f>IFERROR(VLOOKUP(D2,DB!A:F,6,0),"")</f>
        <v>SCECO</v>
      </c>
      <c r="J2" s="18" t="str">
        <f>IFERROR(VLOOKUP(D2,DB!A:G,7,0),"")</f>
        <v>Dead</v>
      </c>
      <c r="K2" s="42" t="s">
        <v>39195</v>
      </c>
      <c r="L2" s="23" t="str">
        <f>IFERROR(VLOOKUP(D2,DB!A:I,9,0),"")</f>
        <v>Latis</v>
      </c>
    </row>
    <row r="3" spans="1:13" ht="42" customHeight="1">
      <c r="A3" s="19" t="s">
        <v>39196</v>
      </c>
      <c r="B3" s="58" t="str">
        <f>IFERROR(VLOOKUP(D3,DB!A:K,11,0),"")</f>
        <v>R3</v>
      </c>
      <c r="C3" s="18">
        <v>1</v>
      </c>
      <c r="D3" s="58" t="s">
        <v>24526</v>
      </c>
      <c r="E3" s="18" t="s">
        <v>39106</v>
      </c>
      <c r="F3" s="20">
        <v>45990.480312500003</v>
      </c>
      <c r="G3" s="21">
        <f t="shared" ca="1" si="0"/>
        <v>0.17866539351234678</v>
      </c>
      <c r="H3" s="22">
        <v>45990.540520833332</v>
      </c>
      <c r="I3" s="19" t="str">
        <f>IFERROR(VLOOKUP(D3,DB!A:F,6,0),"")</f>
        <v>SCECO</v>
      </c>
      <c r="J3" s="18" t="str">
        <f>IFERROR(VLOOKUP(D3,DB!A:G,7,0),"")</f>
        <v>Good</v>
      </c>
      <c r="K3" s="42" t="s">
        <v>39197</v>
      </c>
      <c r="L3" s="23" t="str">
        <f>IFERROR(VLOOKUP(D3,DB!A:I,9,0),"")</f>
        <v>Latis</v>
      </c>
    </row>
    <row r="4" spans="1:13" ht="15" customHeight="1">
      <c r="A4" s="19" t="s">
        <v>39198</v>
      </c>
      <c r="B4" s="58" t="str">
        <f>IFERROR(VLOOKUP(D4,DB!A:K,11,0),"")</f>
        <v>R3</v>
      </c>
      <c r="C4" s="18">
        <v>4</v>
      </c>
      <c r="D4" s="58" t="s">
        <v>24910</v>
      </c>
      <c r="E4" s="18" t="s">
        <v>39106</v>
      </c>
      <c r="F4" s="20">
        <v>45990.612372685187</v>
      </c>
      <c r="G4" s="21">
        <f t="shared" ca="1" si="0"/>
        <v>4.6605208328401204E-2</v>
      </c>
      <c r="H4" s="22">
        <v>45990.592673611114</v>
      </c>
      <c r="I4" s="19" t="str">
        <f>IFERROR(VLOOKUP(D4,DB!A:F,6,0),"")</f>
        <v>Generator-SG</v>
      </c>
      <c r="J4" s="18" t="str">
        <f>IFERROR(VLOOKUP(D4,DB!A:G,7,0),"")</f>
        <v>Weak</v>
      </c>
      <c r="K4" s="42" t="s">
        <v>39199</v>
      </c>
      <c r="L4" s="23" t="str">
        <f>IFERROR(VLOOKUP(D4,DB!A:I,9,0),"")</f>
        <v>Latis</v>
      </c>
    </row>
    <row r="5" spans="1:13" ht="15" customHeight="1">
      <c r="A5" s="19"/>
      <c r="B5" s="58" t="str">
        <f>IFERROR(VLOOKUP(D5,DB!A:K,11,0),"")</f>
        <v/>
      </c>
      <c r="C5" s="18"/>
      <c r="D5" s="58"/>
      <c r="E5" s="18"/>
      <c r="F5" s="20"/>
      <c r="G5" s="21">
        <f t="shared" ca="1" si="0"/>
        <v>45990.658977893516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45990.658977893516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45990.658977893516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45990.658977893516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45990.658977893516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45990.658977893516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45990.658977893516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45990.658977893516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45990.658977893516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45990.658977893516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45990.658977893516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45990.658977893516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45990.658977893516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45990.658977893516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45990.658977893516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45990.658977893516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45990.658977893516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45990.658977893516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45990.658977893516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45990.658977893516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45990.658977893516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45990.658977893516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45990.658977893516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45990.658977893516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45990.658977893516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45990.658977893516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45990.658977893516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45990.658977893516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45990.658977893516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45990.658977893516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45990.658977893516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45990.658977893516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45990.658977893516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45990.658977893516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45990.658977893516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45990.658977893516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45990.658977893516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45990.658977893516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45990.658977893516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45990.658977893516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45990.658977893516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45990.658977893516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45990.658977893516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45990.658977893516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45990.658977893516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45990.658977893516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45990.658977893516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45990.658977893516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45990.658977893516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45990.658977893516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45990.658977893516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45990.658977893516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45990.658977893516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45990.658977893516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45990.658977893516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45990.658977893516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45990.658977893516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45990.658977893516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45990.658977893516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45990.658977893516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45990.658977893516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45990.658977893516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45990.658977893516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45990.658977893516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45990.658977893516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45990.658977893516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45990.658977893516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45990.658977893516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45990.658977893516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45990.658977893516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45990.658977893516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45990.658977893516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45990.658977893516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45990.658977893516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45990.658977893516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45990.658977893516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45990.658977893516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45990.658977893516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45990.658977893516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45990.658977893516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45990.658977893516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45990.658977893516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45990.658977893516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45990.658977893516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45990.658977893516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45990.658977893516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45990.658977893516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45990.658977893516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45990.658977893516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45990.658977893516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45990.658977893516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45990.658977893516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45990.658977893516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45990.658977893516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45990.658977893516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45990.658977893516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45990.658977893516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45990.658977893516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45990.658977893516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45990.658977893516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45990.658977893516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45990.658977893516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45990.658977893516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45990.658977893516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45990.658977893516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45990.658977893516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45990.658977893516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45990.658977893516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45990.658977893516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45990.658977893516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45990.658977893516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45990.658977893516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45990.658977893516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45990.658977893516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45990.658977893516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45990.658977893516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45990.658977893516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45990.658977893516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45990.658977893516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45990.658977893516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45990.658977893516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45990.658977893516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45990.658977893516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45990.658977893516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45990.658977893516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45990.658977893516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45990.658977893516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45990.658977893516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45990.658977893516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45990.658977893516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45990.658977893516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45990.658977893516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45990.658977893516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45990.658977893516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45990.658977893516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45990.658977893516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45990.658977893516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45990.658977893516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45990.658977893516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45990.658977893516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45990.658977893516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45990.658977893516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45990.658977893516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45990.658977893516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45990.658977893516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45990.658977893516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45990.658977893516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45990.658977893516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45990.658977893516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45990.658977893516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45990.658977893516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45990.658977893516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45990.658977893516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45990.658977893516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45990.658977893516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45990.658977893516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45990.658977893516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45990.658977893516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45990.658977893516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45990.658977893516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45990.658977893516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45990.658977893516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45990.658977893516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45990.658977893516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45990.658977893516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45990.658977893516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45990.658977893516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45990.658977893516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45990.658977893516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45990.658977893516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45990.658977893516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45990.658977893516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45990.658977893516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45990.658977893516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45990.658977893516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45990.658977893516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45990.658977893516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45990.658977893516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45990.658977893516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45990.658977893516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45990.658977893516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45990.658977893516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45990.658977893516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45990.658977893516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45990.658977893516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45990.658977893516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45990.658977893516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45990.658977893516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45990.658977893516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45990.658977893516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45990.658977893516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45990.658977893516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45990.658977893516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45990.658977893516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45990.658977893516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45990.658977893516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45990.658977893516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45990.658977893516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45990.658977893516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45990.658977893516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45990.658977893516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45990.658977893516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45990.658977893516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45990.658977893516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45990.658977893516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45990.658977893516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45990.658977893516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45990.658977893516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45990.658977893516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45990.658977893516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45990.658977893516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45990.658977893516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45990.658977893516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45990.658977893516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45990.658977893516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45990.658977893516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45990.658977893516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45990.658977893516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45990.658977893516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45990.658977893516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45990.658977893516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45990.658977893516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45990.658977893516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45990.658977893516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45990.658977893516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45990.658977893516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45990.658977893516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45990.658977893516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45990.658977893516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45990.658977893516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45990.658977893516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45990.658977893516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45990.658977893516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45990.658977893516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45990.658977893516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45990.658977893516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45990.658977893516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45990.658977893516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45990.658977893516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45990.658977893516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45990.658977893516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45990.658977893516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45990.658977893516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45990.658977893516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45990.658977893516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45990.658977893516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45990.658977893516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45990.658977893516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45990.658977893516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45990.658977893516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45990.658977893516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45990.658977893516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45990.658977893516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45990.658977893516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45990.658977893516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45990.658977893516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45990.658977893516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45990.658977893516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45990.658977893516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45990.658977893516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45990.658977893516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45990.658977893516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45990.658977893516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45990.658977893516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45990.658977893516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45990.658977893516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45990.658977893516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45990.658977893516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45990.658977893516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45990.658977893516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45990.658977893516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45990.658977893516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45990.658977893516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45990.658977893516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45990.658977893516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45990.658977893516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45990.658977893516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45990.658977893516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45990.658977893516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45990.658977893516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45990.658977893516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45990.658977893516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45990.658977893516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45990.658977893516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45990.658977893516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45990.658977893516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45990.658977893516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45990.658977893516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45990.658977893516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45990.658977893516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45990.658977893516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45990.658977893516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45990.658977893516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45990.658977893516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45990.658977893516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45990.658977893516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45990.658977893516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45990.658977893516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45990.658977893516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45990.658977893516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45990.658977893516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45990.658977893516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45990.658977893516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45990.658977893516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45990.658977893516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45990.658977893516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45990.658977893516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45990.658977893516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45990.658977893516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45990.658977893516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45990.658977893516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45990.658977893516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45990.658977893516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45990.658977893516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45990.658977893516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45990.658977893516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45990.658977893516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45990.658977893516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45990.658977893516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45990.658977893516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45990.658977893516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45990.658977893516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45990.658977893516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45990.658977893516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45990.658977893516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45990.658977893516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45990.658977893516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45990.658977893516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45990.658977893516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45990.658977893516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45990.658977893516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45990.658977893516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45990.658977893516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45990.658977893516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45990.658977893516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45990.658977893516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45990.658977893516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45990.658977893516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45990.658977893516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45990.658977893516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45990.658977893516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45990.658977893516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45990.658977893516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45990.658977893516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45990.658977893516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45990.658977893516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45990.658977893516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45990.658977893516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45990.658977893516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45990.658977893516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45990.658977893516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45990.658977893516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45990.658977893516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45990.658977893516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45990.658977893516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45990.658977893516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45990.658977893516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45990.658977893516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45990.658977893516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45990.658977893516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45990.658977893516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45990.658977893516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45990.658977893516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45990.658977893516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45990.658977893516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45990.658977893516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45990.658977893516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45990.658977893516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45990.658977893516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45990.658977893516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45990.658977893516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45990.658977893516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45990.658977893516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45990.658977893516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45990.658977893516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45990.658977893516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45990.658977893516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45990.658977893516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45990.658977893516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45990.658977893516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45990.658977893516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45990.658977893516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45990.658977893516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45990.658977893516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45990.658977893516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45990.658977893516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45990.658977893516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45990.658977893516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45990.658977893516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45990.658977893516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45990.658977893516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45990.658977893516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45990.658977893516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45990.658977893516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45990.658977893516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45990.658977893516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45990.658977893516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45990.658977893516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45990.658977893516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45990.658977893516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45990.658977893516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45990.658977893516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45990.658977893516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45990.658977893516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45990.658977893516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45990.658977893516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45990.658977893516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45990.658977893516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45990.658977893516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45990.658977893516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45990.658977893516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45990.658977893516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45990.658977893516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45990.658977893516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45990.658977893516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45990.658977893516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45990.658977893516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45990.658977893516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45990.658977893516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45990.658977893516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45990.658977893516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45990.658977893516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45990.658977893516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45990.658977893516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45990.658977893516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45990.658977893516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45990.658977893516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45990.658977893516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45990.658977893516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45990.658977893516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45990.658977893516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45990.658977893516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45990.658977893516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45990.658977893516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45990.658977893516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45990.658977893516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45990.658977893516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45990.658977893516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45990.658977893516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45990.658977893516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45990.658977893516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45990.658977893516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45990.658977893516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45990.658977893516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45990.658977893516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45990.658977893516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45990.658977893516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45990.658977893516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45990.658977893516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45990.658977893516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45990.658977893516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45990.658977893516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45990.658977893516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45990.658977893516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45990.658977893516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45990.658977893516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45990.658977893516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45990.658977893516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45990.658977893516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45990.658977893516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45990.658977893516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45990.658977893516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45990.658977893516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45990.658977893516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45990.658977893516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45990.658977893516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45990.658977893516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45990.658977893516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45990.658977893516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45990.658977893516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45990.658977893516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45990.658977893516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45990.658977893516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45990.658977893516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45990.658977893516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45990.658977893516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45990.658977893516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45990.658977893516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45990.658977893516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45990.658977893516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45990.658977893516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45990.658977893516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45990.658977893516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45990.658977893516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45990.658977893516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45990.658977893516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45990.658977893516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45990.658977893516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45990.658977893516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45990.658977893516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45990.658977893516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45990.658977893516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45990.658977893516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45990.658977893516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45990.658977893516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45990.658977893516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45990.658977893516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45990.658977893516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45990.658977893516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45990.658977893516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45990.658977893516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45990.658977893516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45990.658977893516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45990.658977893516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45990.658977893516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45990.658977893516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45990.658977893516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45990.658977893516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45990.658977893516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45990.658977893516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45990.658977893516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45990.658977893516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45990.658977893516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45990.658977893516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45990.658977893516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45990.658977893516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45990.658977893516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45990.658977893516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45990.658977893516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45990.658977893516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45990.658977893516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45990.658977893516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45990.658977893516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45990.658977893516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45990.658977893516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45990.658977893516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45990.658977893516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45990.658977893516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45990.658977893516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45990.658977893516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45990.658977893516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45990.658977893516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45990.658977893516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45990.658977893516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45990.658977893516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45990.658977893516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45990.658977893516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45990.658977893516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45990.658977893516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45990.658977893516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45990.658977893516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45990.658977893516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45990.658977893516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45990.658977893516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45990.658977893516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45990.658977893516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45990.658977893516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45990.658977893516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45990.658977893516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45990.658977893516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45990.658977893516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45990.658977893516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45990.658977893516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45990.658977893516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45990.658977893516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45990.658977893516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45990.658977893516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45990.658977893516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45990.658977893516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45990.658977893516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45990.658977893516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45990.658977893516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45990.658977893516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45990.658977893516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45990.658977893516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45990.658977893516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45990.658977893516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45990.658977893516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45990.658977893516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45990.658977893516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45990.658977893516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45990.658977893516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45990.658977893516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45990.658977893516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45990.658977893516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45990.658977893516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45990.658977893516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45990.658977893516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45990.658977893516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45990.658977893516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45990.658977893516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45990.658977893516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45990.658977893516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45990.658977893516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45990.658977893516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45990.658977893516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45990.658977893516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45990.658977893516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45990.658977893516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45990.658977893516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45990.658977893516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45990.658977893516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45990.658977893516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45990.658977893516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45990.658977893516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45990.658977893516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45990.658977893516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45990.658977893516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45990.658977893516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45990.658977893516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45990.658977893516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45990.658977893516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45990.658977893516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45990.658977893516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45990.658977893516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45990.658977893516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45990.658977893516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45990.658977893516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45990.658977893516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45990.658977893516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45990.658977893516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45990.658977893516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45990.658977893516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45990.658977893516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45990.658977893516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45990.658977893516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45990.658977893516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45990.658977893516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45990.658977893516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45990.658977893516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45990.658977893516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45990.658977893516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45990.658977893516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45990.658977893516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45990.658977893516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45990.658977893516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45990.658977893516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45990.658977893516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45990.658977893516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45990.658977893516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45990.658977893516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45990.658977893516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45990.658977893516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45990.658977893516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45990.658977893516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45990.658977893516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45990.658977893516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45990.658977893516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45990.658977893516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45990.658977893516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45990.658977893516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45990.658977893516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45990.658977893516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45990.658977893516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45990.658977893516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45990.658977893516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45990.658977893516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45990.658977893516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45990.658977893516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45990.658977893516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45990.658977893516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45990.658977893516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45990.658977893516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45990.658977893516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45990.658977893516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45990.658977893516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45990.658977893516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45990.658977893516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45990.658977893516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45990.658977893516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45990.658977893516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45990.658977893516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45990.658977893516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45990.658977893516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45990.658977893516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45990.658977893516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45990.658977893516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45990.658977893516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45990.658977893516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45990.658977893516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45990.658977893516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45990.658977893516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45990.658977893516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45990.658977893516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45990.658977893516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45990.658977893516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45990.658977893516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45990.658977893516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45990.658977893516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45990.658977893516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45990.658977893516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45990.658977893516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45990.658977893516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45990.658977893516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45990.658977893516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45990.658977893516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45990.658977893516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45990.658977893516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45990.658977893516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45990.658977893516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45990.658977893516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45990.658977893516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45990.658977893516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45990.658977893516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45990.658977893516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45990.658977893516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45990.658977893516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45990.658977893516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45990.658977893516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45990.658977893516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45990.658977893516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45990.658977893516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45990.658977893516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45990.658977893516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45990.658977893516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45990.658977893516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45990.658977893516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45990.658977893516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45990.658977893516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45990.658977893516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45990.658977893516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45990.658977893516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45990.658977893516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45990.658977893516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45990.658977893516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45990.658977893516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45990.658977893516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45990.658977893516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45990.658977893516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45990.658977893516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45990.658977893516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45990.658977893516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45990.658977893516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45990.658977893516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45990.658977893516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45990.658977893516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45990.658977893516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45990.658977893516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45990.658977893516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45990.658977893516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45990.658977893516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45990.658977893516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45990.658977893516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45990.658977893516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45990.658977893516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45990.658977893516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45990.658977893516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45990.658977893516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45990.658977893516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45990.658977893516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45990.658977893516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45990.658977893516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45990.658977893516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45990.658977893516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45990.658977893516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45990.658977893516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45990.658977893516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45990.658977893516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45990.658977893516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45990.658977893516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45990.658977893516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45990.658977893516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45990.658977893516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45990.658977893516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45990.658977893516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45990.658977893516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45990.658977893516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45990.658977893516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45990.658977893516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45990.658977893516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45990.658977893516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45990.658977893516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45990.658977893516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45990.658977893516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45990.658977893516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45990.658977893516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45990.658977893516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45990.658977893516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45990.658977893516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45990.658977893516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45990.658977893516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45990.658977893516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45990.658977893516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45990.658977893516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45990.658977893516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45990.658977893516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45990.658977893516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45990.658977893516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45990.658977893516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45990.658977893516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45990.658977893516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45990.658977893516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45990.658977893516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45990.658977893516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45990.658977893516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45990.658977893516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45990.658977893516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45990.658977893516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45990.658977893516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45990.658977893516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45990.658977893516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45990.658977893516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45990.658977893516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45990.658977893516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45990.658977893516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45990.658977893516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45990.658977893516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45990.658977893516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45990.658977893516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45990.658977893516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45990.658977893516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45990.658977893516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45990.658977893516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45990.658977893516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45990.658977893516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45990.658977893516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45990.658977893516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45990.658977893516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45990.658977893516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45990.658977893516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45990.658977893516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45990.658977893516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45990.658977893516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45990.658977893516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45990.658977893516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45990.658977893516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45990.658977893516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45990.658977893516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45990.658977893516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45990.658977893516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45990.658977893516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45990.658977893516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45990.658977893516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45990.658977893516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45990.658977893516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45990.658977893516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45990.658977893516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45990.658977893516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45990.658977893516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45990.658977893516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45990.658977893516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45990.658977893516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45990.658977893516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45990.658977893516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45990.658977893516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45990.658977893516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45990.658977893516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45990.658977893516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45990.658977893516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45990.658977893516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45990.658977893516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45990.658977893516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45990.658977893516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45990.658977893516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45990.658977893516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45990.658977893516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45990.658977893516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45990.658977893516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45990.658977893516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45990.658977893516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45990.658977893516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45990.658977893516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45990.658977893516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45990.658977893516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45990.658977893516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45990.658977893516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45990.658977893516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45990.658977893516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45990.658977893516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45990.658977893516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45990.658977893516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45990.658977893516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45990.658977893516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45990.658977893516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45990.658977893516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45990.658977893516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45990.658977893516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45990.658977893516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45990.658977893516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45990.658977893516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45990.658977893516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45990.658977893516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45990.658977893516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45990.658977893516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45990.658977893516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45990.658977893516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45990.658977893516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45990.658977893516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45990.658977893516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45990.658977893516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45990.658977893516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45990.658977893516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45990.658977893516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45990.658977893516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45990.658977893516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45990.658977893516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45990.658977893516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45990.658977893516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45990.658977893516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45990.658977893516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45990.658977893516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45990.658977893516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45990.658977893516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45990.658977893516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45990.658977893516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45990.658977893516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45990.658977893516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45990.658977893516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45990.658977893516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45990.658977893516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45990.658977893516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45990.658977893516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45990.658977893516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45990.658977893516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45990.658977893516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45990.658977893516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45990.658977893516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45990.658977893516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45990.658977893516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45990.658977893516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45990.658977893516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45990.658977893516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45990.658977893516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45990.658977893516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45990.658977893516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45990.658977893516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45990.658977893516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45990.658977893516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45990.658977893516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45990.658977893516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45990.658977893516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45990.658977893516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45990.658977893516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45990.658977893516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45990.658977893516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45990.658977893516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45990.658977893516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45990.658977893516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45990.658977893516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45990.658977893516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45990.658977893516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45990.658977893516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45990.658977893516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45990.658977893516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45990.658977893516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45990.658977893516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45990.658977893516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45990.658977893516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45990.658977893516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45990.658977893516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45990.658977893516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45990.658977893516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45990.658977893516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45990.658977893516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45990.658977893516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45990.658977893516</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8"/>
  <sheetViews>
    <sheetView workbookViewId="0">
      <selection activeCell="E13" sqref="E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287.17826030091965</v>
      </c>
      <c r="H2" s="92">
        <v>45703.474768518521</v>
      </c>
      <c r="I2" s="92" t="str">
        <f>IFERROR(VLOOKUP(D2,DB!A:F,6,0),"")</f>
        <v>SCECO</v>
      </c>
      <c r="J2" s="92" t="str">
        <f>IFERROR(VLOOKUP(D2,DB!A:G,7,0),"")</f>
        <v>Dead</v>
      </c>
      <c r="K2" s="94" t="s">
        <v>39201</v>
      </c>
      <c r="L2" s="88" t="str">
        <f>IFERROR(VLOOKUP(D2,DB!A:I,9,0),"")</f>
        <v>Latis</v>
      </c>
    </row>
    <row r="3" spans="1:16" ht="31.5" customHeight="1">
      <c r="A3" s="110" t="s">
        <v>39202</v>
      </c>
      <c r="B3" s="88" t="str">
        <f>IFERROR(VLOOKUP(D3,DB!A:K,11,0),"")</f>
        <v>R4</v>
      </c>
      <c r="C3" s="90">
        <v>1</v>
      </c>
      <c r="D3" s="88" t="s">
        <v>37915</v>
      </c>
      <c r="E3" s="91" t="s">
        <v>39106</v>
      </c>
      <c r="F3" s="92">
        <v>45990.191666666666</v>
      </c>
      <c r="G3" s="93">
        <f t="shared" ref="G3:G50" ca="1" si="0">IFERROR(NOW()-F3,"")</f>
        <v>0.4673112268501427</v>
      </c>
      <c r="H3" s="92">
        <v>45989.810358796298</v>
      </c>
      <c r="I3" s="110" t="str">
        <f>IFERROR(VLOOKUP(D3,DB!A:F,6,0),"")</f>
        <v>SCECO</v>
      </c>
      <c r="J3" s="110" t="str">
        <f>IFERROR(VLOOKUP(D3,DB!A:G,7,0),"")</f>
        <v>Dead</v>
      </c>
      <c r="K3" s="94" t="s">
        <v>39203</v>
      </c>
      <c r="L3" s="88" t="str">
        <f>IFERROR(VLOOKUP(D3,DB!A:I,9,0),"")</f>
        <v>Latis</v>
      </c>
    </row>
    <row r="4" spans="1:16" ht="15" customHeight="1">
      <c r="A4" s="110" t="s">
        <v>39204</v>
      </c>
      <c r="B4" s="110" t="str">
        <f>IFERROR(VLOOKUP(D4,DB!A:K,11,0),"")</f>
        <v>R4</v>
      </c>
      <c r="C4" s="90">
        <v>1</v>
      </c>
      <c r="D4" s="88" t="s">
        <v>30313</v>
      </c>
      <c r="E4" s="91" t="s">
        <v>39106</v>
      </c>
      <c r="F4" s="92"/>
      <c r="G4" s="93">
        <f ca="1">IFERROR(NOW()-F4,"")</f>
        <v>45990.658977893516</v>
      </c>
      <c r="H4" s="92">
        <v>45990.576539351852</v>
      </c>
      <c r="I4" s="110" t="str">
        <f>IFERROR(VLOOKUP(D4,DB!A:F,6,0),"")</f>
        <v>SCECO</v>
      </c>
      <c r="J4" s="110" t="str">
        <f>IFERROR(VLOOKUP(D4,DB!A:G,7,0),"")</f>
        <v>Dead</v>
      </c>
      <c r="K4" s="94" t="s">
        <v>39205</v>
      </c>
      <c r="L4" s="88" t="str">
        <f>IFERROR(VLOOKUP(D4,DB!A:I,9,0),"")</f>
        <v>Latis</v>
      </c>
    </row>
    <row r="5" spans="1:16" ht="15" customHeight="1">
      <c r="A5" s="110"/>
      <c r="B5" s="110" t="str">
        <f>IFERROR(VLOOKUP(D5,DB!A:K,11,0),"")</f>
        <v/>
      </c>
      <c r="C5" s="90"/>
      <c r="D5" s="88"/>
      <c r="E5" s="91"/>
      <c r="F5" s="92"/>
      <c r="G5" s="93">
        <f t="shared" ca="1" si="0"/>
        <v>45990.658977893516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45990.658977893516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45990.658977893516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45990.658977893516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45990.658977893516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45990.658977893516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45990.658977893516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45990.658977893516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45990.658977893516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45990.658977893516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153"/>
      <c r="E15" s="91"/>
      <c r="F15" s="92"/>
      <c r="G15" s="93">
        <f t="shared" ca="1" si="0"/>
        <v>45990.658977893516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45990.658977893516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45990.658977893516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45990.658977893516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45990.658977893516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45990.658977893516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45990.658977893516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45990.658977893516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45990.658977893516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45990.658977893516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45990.658977893516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45990.658977893516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45990.658977893516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45990.658977893516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45990.658977893516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45990.658977893516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45990.658977893516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45990.658977893516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45990.658977893516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45990.658977893516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45990.658977893516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45990.658977893516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45990.658977893516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45990.658977893516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45990.658977893516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45990.658977893516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45990.658977893516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45990.658977893516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45990.658977893516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45990.658977893516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45990.658977893516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45990.658977893516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45990.658977893516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45990.658977893516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45990.658977893516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45990.658977893516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ref="G51:G114" ca="1" si="1">IFERROR(NOW()-F51,"")</f>
        <v>45990.658977893516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45990.658977893516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45990.658977893516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45990.658977893516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45990.658977893516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45990.658977893516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45990.658977893516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45990.658977893516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45990.658977893516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45990.658977893516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45990.658977893516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45990.658977893516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45990.658977893516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45990.658977893516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45990.658977893516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45990.658977893516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45990.658977893516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45990.658977893516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45990.658977893516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45990.658977893516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45990.658977893516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45990.658977893516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45990.658977893516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45990.658977893516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45990.658977893516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45990.658977893516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45990.658977893516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45990.658977893516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45990.658977893516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45990.658977893516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45990.658977893516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45990.658977893516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45990.658977893516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45990.658977893516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45990.658977893516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45990.658977893516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45990.658977893516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45990.658977893516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45990.658977893516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45990.658977893516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45990.658977893516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45990.658977893516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45990.658977893516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45990.658977893516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45990.658977893516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45990.658977893516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45990.658977893516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45990.658977893516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45990.658977893516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45990.658977893516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45990.658977893516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45990.658977893516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45990.658977893516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45990.658977893516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45990.658977893516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45990.658977893516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45990.658977893516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45990.658977893516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45990.658977893516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45990.658977893516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45990.658977893516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45990.658977893516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45990.658977893516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45990.658977893516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ref="G115:G178" ca="1" si="2">IFERROR(NOW()-F115,"")</f>
        <v>45990.658977893516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45990.658977893516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45990.658977893516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45990.658977893516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45990.658977893516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45990.658977893516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45990.658977893516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45990.658977893516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45990.658977893516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45990.658977893516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45990.658977893516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45990.658977893516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45990.658977893516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45990.658977893516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45990.658977893516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45990.658977893516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45990.658977893516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45990.658977893516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45990.658977893516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45990.658977893516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45990.658977893516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45990.658977893516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45990.658977893516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45990.658977893516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45990.658977893516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45990.658977893516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45990.658977893516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45990.658977893516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45990.658977893516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45990.658977893516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45990.658977893516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45990.658977893516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45990.658977893516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45990.658977893516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45990.658977893516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45990.658977893516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45990.658977893516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45990.658977893516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45990.658977893516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45990.658977893516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45990.658977893516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45990.658977893516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45990.658977893516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45990.658977893516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45990.658977893516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45990.658977893516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45990.658977893516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45990.658977893516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45990.658977893516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45990.658977893516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45990.658977893516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45990.658977893516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45990.658977893516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45990.658977893516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45990.658977893516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45990.658977893516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45990.658977893516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45990.658977893516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45990.658977893516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45990.658977893516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45990.658977893516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45990.658977893516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45990.658977893516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45990.658977893516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ref="G179:G242" ca="1" si="3">IFERROR(NOW()-F179,"")</f>
        <v>45990.658977893516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45990.658977893516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45990.658977893516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45990.658977893516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45990.658977893516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45990.658977893516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45990.658977893516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45990.658977893516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45990.658977893516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45990.658977893516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45990.658977893516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45990.658977893516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45990.658977893516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45990.658977893516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45990.658977893516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45990.658977893516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45990.658977893516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45990.658977893516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45990.658977893516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45990.658977893516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45990.658977893516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45990.658977893516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45990.658977893516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45990.658977893516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45990.658977893516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45990.658977893516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45990.658977893516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45990.658977893516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45990.658977893516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45990.658977893516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45990.658977893516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45990.658977893516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45990.658977893516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45990.658977893516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45990.658977893516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45990.658977893516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45990.658977893516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45990.658977893516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45990.658977893516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45990.658977893516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45990.658977893516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45990.658977893516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45990.658977893516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45990.658977893516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45990.658977893516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45990.658977893516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45990.658977893516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45990.658977893516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45990.658977893516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45990.658977893516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45990.658977893516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45990.658977893516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45990.658977893516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45990.658977893516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45990.658977893516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45990.658977893516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45990.658977893516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45990.658977893516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45990.658977893516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45990.658977893516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45990.658977893516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45990.658977893516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45990.658977893516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45990.658977893516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ref="G243:G288" ca="1" si="4">IFERROR(NOW()-F243,"")</f>
        <v>45990.658977893516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45990.658977893516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45990.658977893516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45990.658977893516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45990.658977893516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45990.658977893516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45990.658977893516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45990.658977893516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45990.658977893516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45990.658977893516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45990.658977893516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45990.658977893516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45990.658977893516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45990.658977893516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45990.658977893516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45990.658977893516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45990.658977893516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45990.658977893516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45990.658977893516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45990.658977893516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45990.658977893516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45990.658977893516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45990.658977893516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45990.658977893516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45990.658977893516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45990.658977893516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45990.658977893516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45990.658977893516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45990.658977893516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45990.658977893516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45990.658977893516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45990.658977893516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45990.658977893516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45990.658977893516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45990.658977893516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45990.658977893516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45990.658977893516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45990.658977893516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45990.658977893516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45990.658977893516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45990.658977893516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45990.658977893516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45990.658977893516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45990.658977893516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45990.658977893516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45990.658977893516</v>
      </c>
      <c r="H288" s="92"/>
      <c r="I288" s="110" t="str">
        <f>IFERROR(VLOOKUP(D288,DB!A:F,6,0),"")</f>
        <v/>
      </c>
      <c r="J288" s="110" t="str">
        <f>IFERROR(VLOOKUP(D288,DB!A:G,7,0),"")</f>
        <v/>
      </c>
      <c r="K288" s="94"/>
      <c r="L288" s="88" t="str">
        <f>IFERROR(VLOOKUP(D288,DB!A:I,9,0),"")</f>
        <v/>
      </c>
    </row>
  </sheetData>
  <dataValidations count="2">
    <dataValidation allowBlank="1" showInputMessage="1" showErrorMessage="1" sqref="E1" xr:uid="{A4F81451-56CC-4543-9497-104C4E44EE4B}"/>
    <dataValidation type="list" allowBlank="1" showInputMessage="1" showErrorMessage="1" sqref="E2:E2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E8" sqref="E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98.826917708327528</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39109</v>
      </c>
      <c r="F3" s="38">
        <v>45926.188877314817</v>
      </c>
      <c r="G3" s="105">
        <f t="shared" ref="G3" ca="1" si="0">IFERROR(NOW()-F3,"")</f>
        <v>64.470100578699203</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39109</v>
      </c>
      <c r="F4" s="107">
        <v>45948.661111111112</v>
      </c>
      <c r="G4" s="108">
        <f t="shared" ref="G4" ca="1" si="1">IFERROR(NOW()-F4,"")</f>
        <v>41.997866782403435</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9.2856792824022705</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0.7070681712939404</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0.14072557869803859</v>
      </c>
      <c r="H7" s="38">
        <v>45990.335613425923</v>
      </c>
      <c r="I7" s="37" t="str">
        <f>IFERROR(VLOOKUP(D7,DB!A:F,6,0),"")</f>
        <v>SCECO</v>
      </c>
      <c r="J7" s="37" t="str">
        <f>IFERROR(VLOOKUP(D7,DB!A:G,7,0),"")</f>
        <v>Dead</v>
      </c>
      <c r="K7" s="37" t="s">
        <v>39217</v>
      </c>
      <c r="L7" s="37" t="str">
        <f>IFERROR(VLOOKUP(D7,DB!A:I,9,0),"")</f>
        <v>Latis</v>
      </c>
    </row>
    <row r="8" spans="1:13">
      <c r="A8" s="37"/>
      <c r="B8" s="37" t="str">
        <f>IFERROR(VLOOKUP(D8,DB!A:K,11,0),"")</f>
        <v/>
      </c>
      <c r="C8" s="37"/>
      <c r="D8" s="106"/>
      <c r="E8" s="37"/>
      <c r="F8" s="38"/>
      <c r="G8" s="138">
        <f ca="1">IFERROR(NOW()-F8,"")</f>
        <v>45990.658977893516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45990.658977893516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45990.658977893516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45990.658977893516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45990.658977893516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45990.658977893516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45990.658977893516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45990.658977893516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45990.658977893516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45990.658977893516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45990.658977893516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45990.658977893516</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45990.658977893516</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45990.658977893516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45990.658977893516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45990.658977893516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45990.658977893516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45990.658977893516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45990.658977893516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45990.658977893516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45990.658977893516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45990.658977893516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45990.658977893516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45990.658977893516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45990.658977893516</v>
      </c>
      <c r="H32" s="38"/>
      <c r="I32" s="37" t="str">
        <f>IFERROR(VLOOKUP(D32,DB!A:F,6,0),"")</f>
        <v/>
      </c>
      <c r="J32" s="37" t="str">
        <f>IFERROR(VLOOKUP(D32,DB!A:G,7,0),"")</f>
        <v/>
      </c>
      <c r="K32" s="37"/>
      <c r="L32" s="37" t="str">
        <f>IFERROR(VLOOKUP(D32,DB!A:I,9,0),"")</f>
        <v/>
      </c>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E10" sqref="E10"/>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1</v>
      </c>
      <c r="D2" s="119" t="s">
        <v>37310</v>
      </c>
      <c r="E2" s="106" t="s">
        <v>39106</v>
      </c>
      <c r="F2" s="121">
        <v>45990.580081018517</v>
      </c>
      <c r="G2" s="72">
        <f ca="1">IFERROR(NOW()-F2,"-")</f>
        <v>7.8896874998463318E-2</v>
      </c>
      <c r="H2" s="121">
        <v>45990.580081018517</v>
      </c>
      <c r="I2" s="119" t="str">
        <f>IFERROR(VLOOKUP(D2,DB!A:F,6,0),"")</f>
        <v>Generator-SG</v>
      </c>
      <c r="J2" s="119" t="str">
        <f>IFERROR(VLOOKUP(D2,DB!A:G,7,0),"")</f>
        <v>Dead</v>
      </c>
      <c r="K2" s="122" t="s">
        <v>39219</v>
      </c>
      <c r="L2" s="140" t="str">
        <f>IFERROR(VLOOKUP(D2,DB!A:I,9,0),"")</f>
        <v>Latis</v>
      </c>
    </row>
    <row r="3" spans="1:16382" ht="31.5" customHeight="1">
      <c r="A3" s="118"/>
      <c r="B3" s="119" t="str">
        <f>IFERROR(VLOOKUP(D3,DB!A:K,11,0),"")</f>
        <v/>
      </c>
      <c r="C3" s="120"/>
      <c r="D3" s="119"/>
      <c r="E3" s="106"/>
      <c r="F3" s="121"/>
      <c r="G3" s="72">
        <f ca="1">IFERROR(NOW()-F3,"-")</f>
        <v>45990.658977893516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45990.658977893516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45990.658977893516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45990.658977893516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45990.658977893516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45990.658977893516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45990.658977893516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45990.658977893516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45990.658977893516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45990.658977893516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45990.658977893516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45990.658977893516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45990.658977893516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45990.658977893516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45990.658977893516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45990.658977893516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45990.658977893516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45990.658977893516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45990.658977893516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45990.658977893516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45990.658977893516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45990.658977893516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45990.658977893516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45990.658977893516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45990.658977893516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45990.658977893516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45990.658977893516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45990.658977893516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45990.658977893516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45990.658977893516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45990.658977893516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45990.658977893516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45990.658977893516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45990.658977893516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45990.658977893516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45990.658977893516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45990.658977893516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45990.658977893516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45990.658977893516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45990.658977893516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45990.658977893516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45990.658977893516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45990.658977893516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45990.658977893516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45990.658977893516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45990.658977893516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45990.658977893516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45990.658977893516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45990.658977893516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45990.658977893516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45990.658977893516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45990.658977893516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45990.658977893516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45990.658977893516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45990.658977893516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45990.658977893516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45990.658977893516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45990.658977893516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45990.658977893516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45990.658977893516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45990.658977893516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45990.658977893516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45990.658977893516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45990.658977893516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45990.658977893516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45990.658977893516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45990.658977893516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45990.658977893516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45990.658977893516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45990.658977893516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45990.658977893516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45990.658977893516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45990.658977893516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45990.658977893516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45990.658977893516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45990.658977893516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45990.658977893516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45990.658977893516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45990.658977893516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45990.658977893516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45990.658977893516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45990.658977893516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45990.658977893516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45990.658977893516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45990.658977893516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45990.658977893516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45990.658977893516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45990.658977893516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45990.658977893516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45990.658977893516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45990.658977893516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45990.658977893516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45990.658977893516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45990.658977893516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45990.658977893516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45990.658977893516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45990.658977893516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45990.658977893516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45990.658977893516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45990.658977893516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45990.658977893516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45990.658977893516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45990.658977893516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45990.658977893516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45990.658977893516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45990.658977893516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45990.658977893516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45990.658977893516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45990.658977893516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45990.658977893516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45990.658977893516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45990.658977893516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45990.658977893516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45990.658977893516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45990.658977893516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45990.658977893516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45990.658977893516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45990.658977893516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45990.658977893516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45990.658977893516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45990.658977893516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45990.658977893516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45990.658977893516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45990.658977893516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45990.658977893516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45990.658977893516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45990.658977893516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45990.658977893516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45990.658977893516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45990.658977893516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45990.658977893516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45990.658977893516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45990.658977893516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45990.658977893516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45990.658977893516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45990.658977893516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45990.658977893516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45990.658977893516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45990.658977893516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45990.658977893516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45990.658977893516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45990.658977893516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45990.658977893516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45990.658977893516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45990.658977893516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45990.658977893516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45990.658977893516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45990.658977893516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45990.658977893516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45990.658977893516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45990.658977893516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45990.658977893516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45990.658977893516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45990.658977893516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45990.658977893516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45990.658977893516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45990.658977893516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45990.658977893516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45990.658977893516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45990.658977893516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45990.658977893516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45990.658977893516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45990.658977893516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45990.658977893516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45990.658977893516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45990.658977893516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45990.658977893516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45990.658977893516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45990.658977893516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45990.658977893516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45990.658977893516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45990.658977893516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45990.658977893516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45990.658977893516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45990.658977893516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45990.658977893516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45990.658977893516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45990.658977893516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45990.658977893516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45990.658977893516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45990.658977893516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45990.658977893516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45990.658977893516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45990.658977893516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45990.658977893516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45990.658977893516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45990.658977893516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45990.658977893516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45990.658977893516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45990.658977893516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45990.658977893516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45990.658977893516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45990.658977893516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45990.658977893516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45990.658977893516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45990.658977893516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45990.658977893516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45990.658977893516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45990.658977893516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45990.658977893516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45990.658977893516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45990.658977893516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45990.658977893516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45990.658977893516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45990.658977893516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45990.658977893516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45990.658977893516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45990.658977893516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45990.658977893516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45990.658977893516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45990.658977893516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45990.658977893516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45990.658977893516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45990.658977893516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45990.658977893516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45990.658977893516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45990.658977893516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45990.658977893516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45990.658977893516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45990.658977893516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45990.658977893516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45990.658977893516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45990.658977893516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45990.658977893516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45990.658977893516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45990.658977893516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45990.658977893516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45990.658977893516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45990.658977893516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45990.658977893516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45990.658977893516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45990.658977893516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45990.658977893516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45990.658977893516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45990.658977893516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45990.658977893516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45990.658977893516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45990.658977893516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45990.658977893516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45990.658977893516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45990.658977893516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45990.658977893516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45990.658977893516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45990.658977893516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45990.658977893516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45990.658977893516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45990.658977893516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45990.658977893516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45990.658977893516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45990.658977893516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45990.658977893516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45990.658977893516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45990.658977893516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45990.658977893516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45990.658977893516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45990.658977893516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45990.658977893516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45990.658977893516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45990.658977893516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45990.658977893516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45990.658977893516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45990.658977893516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45990.658977893516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45990.658977893516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45990.658977893516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45990.658977893516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45990.658977893516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45990.658977893516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45990.658977893516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45990.658977893516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45990.658977893516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45990.658977893516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45990.658977893516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45990.658977893516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45990.658977893516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45990.658977893516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45990.658977893516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45990.658977893516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45990.658977893516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45990.658977893516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45990.658977893516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45990.658977893516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45990.658977893516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45990.658977893516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45990.658977893516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45990.658977893516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45990.658977893516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45990.658977893516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45990.658977893516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45990.658977893516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45990.658977893516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45990.658977893516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45990.658977893516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45990.658977893516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45990.658977893516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45990.658977893516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45990.658977893516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45990.658977893516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45990.658977893516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45990.658977893516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45990.658977893516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45990.658977893516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45990.658977893516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45990.658977893516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45990.658977893516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45990.658977893516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45990.658977893516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45990.658977893516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45990.658977893516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45990.658977893516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45990.658977893516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45990.658977893516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45990.658977893516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45990.658977893516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45990.658977893516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45990.658977893516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45990.658977893516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45990.658977893516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45990.658977893516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45990.658977893516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45990.658977893516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45990.658977893516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45990.658977893516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45990.658977893516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45990.658977893516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45990.658977893516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45990.658977893516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45990.658977893516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45990.658977893516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45990.658977893516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45990.658977893516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45990.658977893516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45990.658977893516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45990.658977893516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45990.658977893516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45990.658977893516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45990.658977893516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45990.658977893516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45990.658977893516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45990.658977893516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45990.658977893516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45990.658977893516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45990.658977893516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45990.658977893516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45990.658977893516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45990.658977893516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45990.658977893516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45990.658977893516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45990.658977893516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45990.658977893516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45990.658977893516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45990.658977893516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45990.658977893516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45990.658977893516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45990.658977893516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45990.658977893516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45990.658977893516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45990.658977893516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45990.658977893516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45990.658977893516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45990.658977893516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45990.658977893516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45990.658977893516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45990.658977893516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45990.658977893516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45990.658977893516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45990.658977893516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45990.658977893516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45990.658977893516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45990.658977893516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45990.658977893516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45990.658977893516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45990.658977893516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45990.658977893516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45990.658977893516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45990.658977893516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45990.658977893516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45990.658977893516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45990.658977893516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45990.658977893516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45990.658977893516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45990.658977893516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45990.658977893516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45990.658977893516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45990.658977893516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45990.658977893516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45990.658977893516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45990.658977893516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45990.658977893516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45990.658977893516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45990.658977893516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45990.658977893516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45990.658977893516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45990.658977893516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45990.658977893516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45990.658977893516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45990.658977893516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45990.658977893516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45990.658977893516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45990.658977893516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45990.658977893516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45990.658977893516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45990.658977893516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45990.658977893516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45990.658977893516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45990.658977893516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45990.658977893516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45990.658977893516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45990.658977893516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45990.658977893516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45990.658977893516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45990.658977893516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45990.658977893516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45990.658977893516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45990.658977893516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45990.658977893516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45990.658977893516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45990.658977893516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45990.658977893516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45990.658977893516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45990.658977893516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45990.658977893516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45990.658977893516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45990.658977893516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45990.658977893516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45990.658977893516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45990.658977893516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45990.658977893516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45990.658977893516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45990.658977893516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45990.658977893516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45990.658977893516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45990.658977893516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45990.658977893516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45990.658977893516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45990.658977893516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45990.658977893516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45990.658977893516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45990.658977893516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45990.658977893516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45990.658977893516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45990.658977893516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45990.658977893516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45990.658977893516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45990.658977893516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45990.658977893516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45990.658977893516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45990.658977893516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45990.658977893516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45990.658977893516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45990.658977893516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45990.658977893516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45990.658977893516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45990.658977893516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45990.658977893516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45990.658977893516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45990.658977893516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45990.658977893516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45990.658977893516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45990.658977893516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45990.658977893516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45990.658977893516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45990.658977893516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45990.658977893516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45990.658977893516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45990.658977893516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45990.658977893516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45990.658977893516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45990.658977893516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45990.658977893516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45990.658977893516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45990.658977893516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45990.658977893516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45990.658977893516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45990.658977893516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45990.658977893516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45990.658977893516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45990.658977893516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45990.658977893516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45990.658977893516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45990.658977893516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45990.658977893516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45990.658977893516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45990.658977893516</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45990.658977893516</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45990.658977893516</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45990.658977893516</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45990.658977893516</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2025-11-29T12:53:45Z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