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56" documentId="13_ncr:1_{F6CB121F-512D-4AA6-A0C1-0FB36C537598}" xr6:coauthVersionLast="47" xr6:coauthVersionMax="47" xr10:uidLastSave="{B982D69C-424B-40A1-B799-3966B89A3AC8}"/>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B3"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<sst xmlns="http://schemas.openxmlformats.org/spreadsheetml/2006/main" count="180288" uniqueCount="39128">
  <si>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</si>
  <si>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</si>
  <si>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</si>
  <si>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</si>
  <si>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</si>
  <si>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</si>
  <si>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</si>
  <si>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</si>
  <si>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</si>
  <si>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</si>
  <si>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</si>
  <si>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</si>
  <si>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</si>
  <si>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</si>
  <si>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</si>
  <si>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</si>
  <si>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</si>
  <si>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</si>
  <si>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</si>
  <si>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</si>
  <si>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</si>
  <si>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</si>
  <si>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</si>
  <si>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</si>
  <si>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</si>
  <si>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</si>
  <si>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</si>
  <si>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</si>
  <si>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</si>
  <si>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</si>
  <si>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</si>
  <si>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</si>
  <si>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</si>
  <si>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</si>
  <si>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</si>
  <si>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</si>
  <si>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</si>
  <si>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</si>
  <si>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</si>
  <si>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</si>
  <si>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</si>
  <si>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</si>
  <si>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</si>
  <si>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</si>
  <si>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</si>
  <si>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</si>
  <si>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</si>
  <si>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</si>
  <si>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</si>
  <si>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</si>
  <si>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</si>
  <si>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</si>
  <si>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</si>
  <si>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</si>
  <si>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</si>
  <si>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</si>
  <si>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</si>
  <si>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</si>
  <si>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</si>
  <si>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</si>
  <si>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</si>
  <si>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</si>
  <si>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</si>
  <si>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</si>
  <si>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</si>
  <si>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</si>
  <si>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</si>
  <si>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</si>
  <si>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</si>
  <si>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</si>
  <si>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</si>
  <si>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</si>
  <si>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</si>
  <si>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</si>
  <si>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</si>
  <si>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</si>
  <si>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</si>
  <si>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</si>
  <si>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</si>
  <si>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</si>
  <si>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</si>
  <si>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</si>
  <si>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</si>
  <si>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</si>
  <si>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</si>
  <si>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</si>
  <si>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</si>
  <si>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</si>
  <si>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</si>
  <si>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</si>
  <si>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</si>
  <si>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</si>
  <si>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</si>
  <si>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</si>
  <si>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</si>
  <si>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</si>
  <si>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</si>
  <si>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</si>
  <si>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</si>
  <si>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</si>
  <si>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</si>
  <si>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</si>
  <si>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</si>
  <si>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</si>
  <si>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</si>
  <si>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</si>
  <si>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</si>
  <si>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</si>
  <si>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</si>
  <si>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</si>
  <si>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</si>
  <si>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</si>
  <si>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</si>
  <si>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</si>
  <si>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</si>
  <si>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</si>
  <si>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</si>
  <si>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</si>
  <si>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</si>
  <si>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</si>
  <si>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</si>
  <si>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</si>
  <si>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</si>
  <si>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</si>
  <si>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</si>
  <si>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</si>
  <si>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</si>
  <si>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</si>
  <si>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</si>
  <si>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</si>
  <si>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</si>
  <si>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</si>
  <si>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</si>
  <si>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</si>
  <si>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</si>
  <si>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</si>
  <si>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</si>
  <si>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</si>
  <si>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</si>
  <si>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</si>
  <si>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</si>
  <si>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</si>
  <si>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</si>
  <si>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</si>
  <si>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</si>
  <si>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</si>
  <si>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</si>
  <si>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</si>
  <si>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</si>
  <si>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</si>
  <si>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</si>
  <si>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</si>
  <si>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</si>
  <si>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</si>
  <si>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</si>
  <si>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</si>
  <si>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</si>
  <si>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</si>
  <si>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</si>
  <si>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</si>
  <si>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</si>
  <si>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</si>
  <si>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</si>
  <si>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</si>
  <si>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</si>
  <si>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</si>
  <si>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</si>
  <si>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</si>
  <si>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</si>
  <si>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</si>
  <si>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</si>
  <si>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</si>
  <si>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</si>
  <si>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</si>
  <si>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</si>
  <si>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</si>
  <si>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</si>
  <si>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</si>
  <si>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</si>
  <si>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</si>
  <si>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</si>
  <si>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</si>
  <si>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</si>
  <si>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</si>
  <si>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</si>
  <si>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</si>
  <si>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</si>
  <si>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</si>
  <si>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</si>
  <si>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</si>
  <si>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</si>
  <si>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</si>
  <si>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</si>
  <si>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</si>
  <si>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</si>
  <si>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</si>
  <si>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</si>
  <si>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</si>
  <si>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</si>
  <si>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</si>
  <si>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</si>
  <si>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</si>
  <si>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</si>
  <si>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</si>
  <si>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</si>
  <si>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</si>
  <si>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</si>
  <si>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</si>
  <si>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</si>
  <si>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</si>
  <si>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</si>
  <si>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</si>
  <si>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</si>
  <si>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</si>
  <si>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</si>
  <si>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</si>
  <si>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</si>
  <si>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</si>
  <si>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</si>
  <si>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</si>
  <si>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</si>
  <si>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</si>
  <si>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</si>
  <si>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</si>
  <si>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</si>
  <si>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</si>
  <si>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</si>
  <si>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</si>
  <si>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</si>
  <si>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</si>
  <si>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</si>
  <si>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</si>
  <si>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</si>
  <si>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</si>
  <si>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</si>
  <si>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</si>
  <si>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</si>
  <si>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</si>
  <si>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</si>
  <si>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</si>
  <si>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</si>
  <si>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</si>
  <si>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</si>
  <si>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</si>
  <si>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</si>
  <si>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</si>
  <si>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</si>
  <si>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</si>
  <si>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</si>
  <si>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</si>
  <si>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</si>
  <si>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</si>
  <si>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</si>
  <si>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</si>
  <si>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</si>
  <si>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</si>
  <si>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</si>
  <si>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</si>
  <si>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</si>
  <si>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</si>
  <si>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</si>
  <si>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</si>
  <si>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</si>
  <si>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</si>
  <si>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</si>
  <si>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</si>
  <si>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</si>
  <si>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</si>
  <si>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</si>
  <si>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</si>
  <si>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</si>
  <si>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</si>
  <si>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</si>
  <si>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</si>
  <si>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</si>
  <si>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</si>
  <si>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</si>
  <si>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</si>
  <si>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</si>
  <si>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</si>
  <si>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</si>
  <si>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</si>
  <si>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</si>
  <si>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</si>
  <si>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</si>
  <si>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</si>
  <si>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</si>
  <si>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</si>
  <si>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</si>
  <si>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</si>
  <si>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</si>
  <si>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</si>
  <si>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</si>
  <si>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</si>
  <si>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</si>
  <si>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</si>
  <si>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</si>
  <si>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</si>
  <si>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</si>
  <si>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</si>
  <si>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</si>
  <si>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</si>
  <si>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</si>
  <si>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</si>
  <si>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</si>
  <si>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</si>
  <si>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</si>
  <si>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</si>
  <si>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</si>
  <si>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</si>
  <si>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</si>
  <si>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</si>
  <si>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</si>
  <si>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</si>
  <si>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</si>
  <si>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</si>
  <si>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</si>
  <si>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</si>
  <si>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</si>
  <si>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</si>
  <si>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</si>
  <si>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</si>
  <si>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</si>
  <si>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</si>
  <si>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</si>
  <si>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</si>
  <si>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</si>
  <si>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</si>
  <si>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</si>
  <si>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</si>
  <si>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</si>
  <si>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</si>
  <si>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</si>
  <si>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</si>
  <si>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</si>
  <si>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</si>
  <si>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</si>
  <si>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</si>
  <si>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</si>
  <si>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</si>
  <si>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</si>
  <si>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</si>
  <si>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</si>
  <si>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</si>
  <si>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</si>
  <si>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</si>
  <si>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</si>
  <si>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</si>
  <si>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</si>
  <si>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</si>
  <si>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</si>
  <si>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</si>
  <si>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</si>
  <si>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</si>
  <si>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</si>
  <si>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</si>
  <si>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</si>
  <si>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</si>
  <si>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</si>
  <si>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</si>
  <si>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</si>
  <si>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</si>
  <si>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</si>
  <si>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</si>
  <si>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</si>
  <si>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</si>
  <si>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</si>
  <si>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</si>
  <si>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</si>
  <si>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</si>
  <si>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</si>
  <si>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</si>
  <si>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</si>
  <si>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</si>
  <si>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</si>
  <si>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</si>
  <si>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</si>
  <si>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</si>
  <si>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</si>
  <si>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</si>
  <si>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</si>
  <si>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</si>
  <si>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</si>
  <si>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</si>
  <si>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</si>
  <si>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</si>
  <si>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</si>
  <si>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</si>
  <si>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</si>
  <si>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</si>
  <si>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</si>
  <si>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</si>
  <si>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</si>
  <si>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</si>
  <si>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</si>
  <si>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</si>
  <si>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</si>
  <si>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</si>
  <si>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</si>
  <si>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</si>
  <si>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</si>
  <si>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</si>
  <si>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</si>
  <si>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</si>
  <si>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</si>
  <si>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</si>
  <si>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</si>
  <si>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</si>
  <si>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</si>
  <si>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</si>
  <si>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</si>
  <si>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</si>
  <si>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</si>
  <si>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</si>
  <si>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</si>
  <si>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</si>
  <si>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</si>
  <si>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</si>
  <si>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</si>
  <si>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</si>
  <si>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</si>
  <si>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</si>
  <si>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</si>
  <si>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</si>
  <si>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</si>
  <si>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</si>
  <si>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</si>
  <si>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</si>
  <si>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</si>
  <si>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</si>
  <si>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</si>
  <si>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</si>
  <si>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</si>
  <si>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</si>
  <si>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</si>
  <si>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</si>
  <si>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</si>
  <si>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</si>
  <si>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</si>
  <si>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</si>
  <si>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</si>
  <si>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</si>
  <si>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</si>
  <si>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</si>
  <si>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</si>
  <si>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</si>
  <si>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</si>
  <si>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</si>
  <si>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</si>
  <si>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</si>
  <si>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</si>
  <si>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</si>
  <si>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</si>
  <si>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</si>
  <si>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</si>
  <si>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</si>
  <si>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</si>
  <si>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</si>
  <si>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</si>
  <si>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</si>
  <si>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</si>
  <si>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</si>
  <si>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</si>
  <si>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</si>
  <si>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</si>
  <si>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</si>
  <si>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</si>
  <si>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</si>
  <si>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</si>
  <si>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</si>
  <si>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</si>
  <si>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</si>
  <si>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</si>
  <si>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</si>
  <si>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</si>
  <si>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</si>
  <si>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</si>
  <si>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</si>
  <si>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</si>
  <si>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</si>
  <si>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</si>
  <si>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</si>
  <si>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</si>
  <si>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</si>
  <si>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</si>
  <si>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</si>
  <si>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</si>
  <si>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</si>
  <si>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</si>
  <si>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</si>
  <si>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</si>
  <si>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</si>
  <si>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</si>
  <si>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</si>
  <si>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</si>
  <si>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</si>
  <si>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</si>
  <si>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</si>
  <si>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</si>
  <si>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</si>
  <si>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</si>
  <si>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</si>
  <si>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</si>
  <si>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</si>
  <si>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</si>
  <si>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</si>
  <si>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</si>
  <si>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</si>
  <si>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</si>
  <si>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</si>
  <si>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</si>
  <si>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</si>
  <si>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</si>
  <si>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</si>
  <si>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</si>
  <si>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</si>
  <si>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</si>
  <si>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</si>
  <si>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</si>
  <si>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</si>
  <si>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</si>
  <si>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</si>
  <si>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</si>
  <si>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</si>
  <si>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</si>
  <si>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</si>
  <si>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</si>
  <si>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</si>
  <si>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</si>
  <si>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</si>
  <si>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</si>
  <si>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</si>
  <si>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</si>
  <si>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</si>
  <si>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</si>
  <si>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</si>
  <si>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</si>
  <si>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</si>
  <si>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</si>
  <si>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</si>
  <si>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</si>
  <si>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</si>
  <si>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</si>
  <si>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</si>
  <si>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</si>
  <si>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</si>
  <si>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</si>
  <si>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</si>
  <si>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</si>
  <si>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</si>
  <si>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</si>
  <si>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</si>
  <si>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</si>
  <si>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</si>
  <si>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</si>
  <si>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</si>
  <si>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</si>
  <si>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</si>
  <si>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</si>
  <si>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</si>
  <si>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</si>
  <si>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</si>
  <si>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</si>
  <si>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</si>
  <si>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</si>
  <si>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</si>
  <si>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</si>
  <si>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</si>
  <si>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</si>
  <si>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</si>
  <si>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</si>
  <si>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</si>
  <si>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</si>
  <si>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</si>
  <si>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</si>
  <si>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</si>
  <si>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</si>
  <si>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</si>
  <si>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</si>
  <si>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</si>
  <si>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</si>
  <si>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</si>
  <si>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</si>
  <si>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</si>
  <si>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</si>
  <si>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</si>
  <si>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</si>
  <si>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</si>
  <si>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</si>
  <si>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</si>
  <si>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</si>
  <si>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</si>
  <si>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</si>
  <si>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</si>
  <si>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</si>
  <si>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</si>
  <si>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</si>
  <si>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</si>
  <si>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</si>
  <si>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</si>
  <si>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</si>
  <si>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</si>
  <si>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</si>
  <si>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</si>
  <si>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</si>
  <si>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</si>
  <si>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</si>
  <si>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</si>
  <si>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</si>
  <si>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</si>
  <si>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</si>
  <si>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</si>
  <si>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</si>
  <si>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</si>
  <si>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</si>
  <si>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</si>
  <si>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</si>
  <si>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</si>
  <si>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</si>
  <si>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</si>
  <si>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</si>
  <si>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</si>
  <si>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</si>
  <si>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</si>
  <si>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</si>
  <si>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</si>
  <si>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</si>
  <si>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</si>
  <si>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</si>
  <si>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</si>
  <si>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</si>
  <si>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</si>
  <si>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</si>
  <si>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</si>
  <si>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</si>
  <si>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</si>
  <si>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</si>
  <si>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</si>
  <si>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</si>
  <si>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</si>
  <si>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</si>
  <si>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</si>
  <si>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</si>
  <si>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</si>
  <si>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</si>
  <si>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</si>
  <si>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</si>
  <si>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</si>
  <si>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</si>
  <si>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</si>
  <si>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</si>
  <si>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</si>
  <si>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</si>
  <si>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</si>
  <si>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</si>
  <si>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</si>
  <si>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</si>
  <si>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</si>
  <si>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</si>
  <si>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</si>
  <si>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</si>
  <si>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</si>
  <si>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</si>
  <si>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</si>
  <si>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</si>
  <si>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</si>
  <si>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</si>
  <si>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</si>
  <si>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</si>
  <si>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</si>
  <si>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</si>
  <si>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</si>
  <si>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</si>
  <si>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</si>
  <si>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</si>
  <si>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</si>
  <si>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</si>
  <si>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</si>
  <si>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</si>
  <si>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</si>
  <si>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</si>
  <si>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</si>
  <si>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</si>
  <si>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</si>
  <si>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</si>
  <si>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</si>
  <si>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</si>
  <si>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</si>
  <si>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</si>
  <si>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</si>
  <si>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</si>
  <si>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</si>
  <si>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</si>
  <si>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</si>
  <si>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</si>
  <si>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</si>
  <si>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</si>
  <si>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</si>
  <si>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</si>
  <si>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</si>
  <si>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</si>
  <si>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</si>
  <si>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</si>
  <si>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</si>
  <si>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</si>
  <si>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</si>
  <si>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</si>
  <si>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</si>
  <si>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</si>
  <si>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</si>
  <si>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</si>
  <si>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</si>
  <si>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</si>
  <si>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</si>
  <si>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</si>
  <si>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</si>
  <si>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</si>
  <si>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</si>
  <si>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</si>
  <si>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</si>
  <si>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</si>
  <si>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</si>
  <si>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</si>
  <si>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</si>
  <si>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</si>
  <si>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</si>
  <si>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</si>
  <si>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</si>
  <si>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</si>
  <si>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</si>
  <si>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</si>
  <si>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</si>
  <si>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</si>
  <si>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</si>
  <si>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</si>
  <si>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</si>
  <si>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</si>
  <si>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</si>
  <si>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</si>
  <si>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</si>
  <si>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</si>
  <si>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</si>
  <si>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</si>
  <si>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</si>
  <si>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</si>
  <si>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</si>
  <si>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</si>
  <si>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</si>
  <si>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</si>
  <si>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</si>
  <si>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</si>
  <si>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</si>
  <si>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</si>
  <si>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</si>
  <si>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</si>
  <si>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</si>
  <si>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</si>
  <si>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</si>
  <si>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</si>
  <si>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</si>
  <si>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</si>
  <si>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</si>
  <si>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</si>
  <si>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</si>
  <si>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</si>
  <si>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</si>
  <si>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</si>
  <si>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</si>
  <si>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</si>
  <si>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</si>
  <si>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</si>
  <si>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</si>
  <si>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</si>
  <si>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</si>
  <si>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</si>
  <si>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</si>
  <si>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</si>
  <si>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</si>
  <si>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</si>
  <si>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</si>
  <si>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</si>
  <si>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</si>
  <si>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</si>
  <si>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</si>
  <si>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</si>
  <si>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</si>
  <si>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</si>
  <si>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</si>
  <si>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</si>
  <si>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</si>
  <si>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</si>
  <si>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</si>
  <si>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</si>
  <si>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</si>
  <si>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</si>
  <si>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</si>
  <si>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</si>
  <si>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</si>
  <si>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</si>
  <si>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</si>
  <si>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</si>
  <si>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</si>
  <si>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</si>
  <si>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</si>
  <si>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</si>
  <si>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</si>
  <si>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</si>
  <si>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</si>
  <si>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</si>
  <si>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</si>
  <si>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</si>
  <si>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</si>
  <si>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</si>
  <si>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</si>
  <si>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</si>
  <si>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</si>
  <si>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</si>
  <si>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</si>
  <si>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</si>
  <si>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</si>
  <si>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</si>
  <si>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</si>
  <si>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</si>
  <si>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</si>
  <si>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</si>
  <si>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</si>
  <si>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</si>
  <si>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</si>
  <si>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</si>
  <si>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</si>
  <si>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</si>
  <si>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</si>
  <si>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</si>
  <si>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</si>
  <si>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</si>
  <si>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</si>
  <si>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</si>
  <si>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</si>
  <si>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</si>
  <si>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</si>
  <si>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</si>
  <si>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</si>
  <si>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</si>
  <si>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</si>
  <si>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</si>
  <si>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</si>
  <si>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</si>
  <si>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</si>
  <si>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</si>
  <si>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</si>
  <si>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</si>
  <si>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</si>
  <si>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</si>
  <si>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</si>
  <si>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</si>
  <si>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</si>
  <si>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</si>
  <si>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</si>
  <si>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</si>
  <si>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</si>
  <si>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</si>
  <si>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</si>
  <si>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</si>
  <si>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</si>
  <si>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</si>
  <si>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</si>
  <si>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</si>
  <si>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</si>
  <si>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</si>
  <si>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</si>
  <si>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</si>
  <si>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</si>
  <si>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</si>
  <si>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</si>
  <si>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</si>
  <si>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</si>
  <si>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</si>
  <si>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</si>
  <si>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</si>
  <si>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</si>
  <si>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</si>
  <si>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</si>
  <si>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</si>
  <si>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</si>
  <si>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</si>
  <si>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</si>
  <si>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</si>
  <si>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</si>
  <si>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</si>
  <si>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</si>
  <si>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</si>
  <si>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</si>
  <si>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</si>
  <si>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</si>
  <si>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</si>
  <si>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</si>
  <si>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</si>
  <si>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</si>
  <si>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</si>
  <si>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</si>
  <si>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</si>
  <si>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</si>
  <si>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</si>
  <si>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</si>
  <si>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</si>
  <si>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</si>
  <si>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</si>
  <si>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</si>
  <si>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</si>
  <si>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</si>
  <si>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</si>
  <si>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</si>
  <si>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</si>
  <si>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</si>
  <si>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</si>
  <si>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</si>
  <si>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</si>
  <si>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</si>
  <si>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</si>
  <si>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</si>
  <si>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</si>
  <si>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</si>
  <si>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</si>
  <si>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</si>
  <si>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</si>
  <si>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</si>
  <si>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</si>
  <si>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</si>
  <si>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</si>
  <si>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</si>
  <si>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</si>
  <si>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</si>
  <si>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</si>
  <si>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</si>
  <si>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</si>
  <si>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</si>
  <si>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</si>
  <si>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</si>
  <si>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</si>
  <si>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</si>
  <si>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</si>
  <si>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</si>
  <si>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</si>
  <si>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</si>
  <si>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</si>
  <si>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</si>
  <si>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</si>
  <si>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</si>
  <si>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</si>
  <si>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</si>
  <si>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</si>
  <si>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</si>
  <si>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</si>
  <si>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</si>
  <si>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</si>
  <si>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</si>
  <si>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</si>
  <si>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</si>
  <si>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</si>
  <si>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</si>
  <si>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</si>
  <si>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</si>
  <si>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</si>
  <si>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</si>
  <si>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</si>
  <si>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</si>
  <si>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</si>
  <si>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</si>
  <si>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</si>
  <si>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</si>
  <si>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</si>
  <si>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</si>
  <si>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</si>
  <si>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</si>
  <si>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</si>
  <si>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</si>
  <si>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</si>
  <si>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</si>
  <si>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</si>
  <si>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</si>
  <si>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</si>
  <si>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</si>
  <si>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</si>
  <si>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</si>
  <si>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</si>
  <si>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</si>
  <si>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</si>
  <si>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</si>
  <si>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</si>
  <si>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</si>
  <si>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</si>
  <si>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</si>
  <si>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</si>
  <si>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</si>
  <si>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</si>
  <si>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</si>
  <si>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</si>
  <si>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</si>
  <si>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</si>
  <si>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</si>
  <si>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</si>
  <si>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</si>
  <si>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</si>
  <si>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</si>
  <si>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</si>
  <si>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</si>
  <si>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</si>
  <si>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</si>
  <si>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</si>
  <si>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</si>
  <si>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</si>
  <si>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</si>
  <si>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</si>
  <si>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</si>
  <si>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</si>
  <si>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</si>
  <si>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</si>
  <si>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</si>
  <si>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</si>
  <si>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</si>
  <si>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</si>
  <si>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</si>
  <si>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</si>
  <si>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</si>
  <si>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</si>
  <si>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</si>
  <si>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</si>
  <si>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</si>
  <si>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</si>
  <si>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</si>
  <si>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</si>
  <si>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</si>
  <si>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</si>
  <si>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</si>
  <si>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</si>
  <si>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</si>
  <si>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</si>
  <si>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</si>
  <si>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</si>
  <si>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</si>
  <si>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</si>
  <si>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</si>
  <si>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</si>
  <si>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</si>
  <si>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</si>
  <si>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</si>
  <si>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</si>
  <si>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</si>
  <si>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</si>
  <si>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</si>
  <si>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</si>
  <si>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</si>
  <si>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</si>
  <si>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</si>
  <si>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</si>
  <si>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</si>
  <si>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</si>
  <si>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</si>
  <si>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</si>
  <si>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</si>
  <si>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</si>
  <si>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</si>
  <si>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</si>
  <si>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</si>
  <si>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</si>
  <si>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</si>
  <si>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</si>
  <si>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</si>
  <si>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</si>
  <si>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</si>
  <si>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</si>
  <si>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</si>
  <si>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</si>
  <si>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</si>
  <si>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</si>
  <si>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</si>
  <si>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</si>
  <si>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</si>
  <si>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</si>
  <si>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</si>
  <si>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</si>
  <si>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</si>
  <si>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</si>
  <si>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</si>
  <si>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</si>
  <si>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</si>
  <si>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</si>
  <si>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</si>
  <si>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</si>
  <si>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</si>
  <si>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</si>
  <si>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</si>
  <si>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</si>
  <si>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</si>
  <si>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</si>
  <si>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</si>
  <si>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</si>
  <si>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</si>
  <si>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</si>
  <si>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</si>
  <si>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</si>
  <si>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</si>
  <si>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</si>
  <si>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</si>
  <si>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</si>
  <si>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</si>
  <si>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</si>
  <si>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</si>
  <si>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</si>
  <si>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</si>
  <si>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</si>
  <si>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</si>
  <si>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</si>
  <si>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</si>
  <si>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</si>
  <si>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</si>
  <si>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</si>
  <si>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</si>
  <si>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</si>
  <si>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</si>
  <si>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</si>
  <si>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</si>
  <si>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</si>
  <si>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</si>
  <si>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</si>
  <si>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</si>
  <si>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</si>
  <si>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</si>
  <si>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</si>
  <si>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</si>
  <si>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</si>
  <si>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</si>
  <si>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</si>
  <si>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</si>
  <si>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</si>
  <si>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</si>
  <si>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</si>
  <si>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</si>
  <si>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</si>
  <si>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</si>
  <si>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</si>
  <si>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</si>
  <si>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</si>
  <si>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</si>
  <si>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</si>
  <si>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</si>
  <si>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</si>
  <si>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</si>
  <si>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</si>
  <si>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</si>
  <si>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</si>
  <si>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</si>
  <si>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</si>
  <si>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</si>
  <si>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</si>
  <si>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</si>
  <si>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</si>
  <si>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</si>
  <si>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</si>
  <si>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</si>
  <si>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</si>
  <si>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</si>
  <si>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</si>
  <si>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</si>
  <si>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</si>
  <si>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</si>
  <si>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</si>
  <si>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</si>
  <si>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</si>
  <si>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</si>
  <si>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</si>
  <si>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</si>
  <si>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</si>
  <si>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</si>
  <si>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</si>
  <si>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</si>
  <si>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</si>
  <si>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</si>
  <si>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</si>
  <si>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</si>
  <si>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</si>
  <si>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</si>
  <si>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</si>
  <si>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</si>
  <si>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</si>
  <si>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</si>
  <si>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</si>
  <si>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</si>
  <si>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</si>
  <si>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</si>
  <si>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</si>
  <si>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</si>
  <si>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</si>
  <si>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</si>
  <si>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</si>
  <si>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</si>
  <si>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</si>
  <si>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</si>
  <si>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</si>
  <si>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</si>
  <si>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</si>
  <si>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</si>
  <si>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</si>
  <si>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</si>
  <si>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</si>
  <si>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</si>
  <si>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</si>
  <si>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</si>
  <si>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</si>
  <si>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</si>
  <si>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</si>
  <si>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</si>
  <si>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</si>
  <si>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</si>
  <si>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</si>
  <si>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</si>
  <si>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</si>
  <si>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</si>
  <si>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</si>
  <si>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</si>
  <si>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</si>
  <si>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</si>
  <si>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</si>
  <si>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</si>
  <si>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</si>
  <si>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</si>
  <si>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</si>
  <si>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</si>
  <si>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</si>
  <si>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</si>
  <si>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</si>
  <si>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</si>
  <si>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</si>
  <si>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</si>
  <si>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</si>
  <si>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</si>
  <si>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</si>
  <si>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</si>
  <si>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</si>
  <si>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</si>
  <si>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</si>
  <si>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</si>
  <si>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</si>
  <si>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</si>
  <si>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</si>
  <si>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</si>
  <si>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</si>
  <si>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</si>
  <si>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</si>
  <si>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</si>
  <si>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</si>
  <si>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</si>
  <si>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</si>
  <si>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</si>
  <si>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</si>
  <si>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</si>
  <si>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</si>
  <si>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</si>
  <si>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</si>
  <si>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</si>
  <si>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</si>
  <si>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</si>
  <si>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</si>
  <si>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</si>
  <si>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</si>
  <si>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</si>
  <si>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</si>
  <si>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</si>
  <si>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</si>
  <si>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</si>
  <si>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</si>
  <si>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</si>
  <si>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</si>
  <si>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</si>
  <si>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</si>
  <si>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</si>
  <si>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</si>
  <si>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</si>
  <si>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</si>
  <si>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</si>
  <si>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</si>
  <si>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</si>
  <si>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</si>
  <si>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</si>
  <si>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</si>
  <si>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</si>
  <si>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</si>
  <si>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</si>
  <si>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</si>
  <si>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</si>
  <si>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</si>
  <si>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</si>
  <si>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</si>
  <si>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</si>
  <si>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</si>
  <si>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</si>
  <si>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</si>
  <si>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</si>
  <si>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</si>
  <si>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</si>
  <si>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</si>
  <si>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</si>
  <si>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</si>
  <si>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</si>
  <si>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</si>
  <si>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</si>
  <si>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</si>
  <si>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</si>
  <si>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</si>
  <si>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</si>
  <si>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</si>
  <si>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</si>
  <si>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</si>
  <si>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</si>
  <si>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</si>
  <si>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</si>
  <si>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</si>
  <si>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</si>
  <si>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</si>
  <si>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</si>
  <si>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</si>
  <si>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</si>
  <si>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</si>
  <si>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</si>
  <si>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</si>
  <si>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</si>
  <si>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</si>
  <si>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</si>
  <si>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</si>
  <si>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</si>
  <si>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</si>
  <si>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</si>
  <si>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</si>
  <si>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</si>
  <si>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</si>
  <si>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</si>
  <si>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</si>
  <si>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</si>
  <si>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</si>
  <si>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</si>
  <si>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</si>
  <si>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</si>
  <si>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</si>
  <si>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</si>
  <si>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</si>
  <si>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</si>
  <si>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</si>
  <si>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</si>
  <si>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</si>
  <si>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</si>
  <si>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</si>
  <si>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</si>
  <si>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</si>
  <si>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</si>
  <si>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</si>
  <si>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</si>
  <si>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</si>
  <si>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</si>
  <si>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</si>
  <si>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</si>
  <si>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</si>
  <si>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</si>
  <si>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</si>
  <si>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</si>
  <si>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</si>
  <si>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</si>
  <si>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</si>
  <si>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</si>
  <si>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</si>
  <si>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</si>
  <si>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</si>
  <si>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</si>
  <si>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</si>
  <si>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</si>
  <si>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</si>
  <si>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</si>
  <si>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</si>
  <si>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</si>
  <si>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</si>
  <si>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</si>
  <si>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</si>
  <si>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</si>
  <si>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</si>
  <si>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</si>
  <si>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</si>
  <si>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</si>
  <si>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</si>
  <si>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</si>
  <si>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</si>
  <si>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</si>
  <si>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</si>
  <si>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</si>
  <si>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</si>
  <si>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</si>
  <si>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</si>
  <si>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</si>
  <si>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</si>
  <si>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</si>
  <si>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</si>
  <si>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</si>
  <si>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</si>
  <si>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</si>
  <si>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</si>
  <si>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</si>
  <si>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</si>
  <si>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</si>
  <si>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</si>
  <si>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</si>
  <si>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</si>
  <si>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</si>
  <si>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</si>
  <si>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</si>
  <si>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</si>
  <si>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</si>
  <si>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</si>
  <si>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</si>
  <si>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</si>
  <si>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</si>
  <si>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</si>
  <si>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</si>
  <si>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</si>
  <si>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</si>
  <si>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</si>
  <si>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</si>
  <si>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</si>
  <si>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</si>
  <si>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</si>
  <si>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</si>
  <si>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</si>
  <si>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</si>
  <si>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</si>
  <si>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</si>
  <si>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</si>
  <si>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</si>
  <si>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</si>
  <si>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</si>
  <si>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</si>
  <si>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</si>
  <si>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</si>
  <si>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</si>
  <si>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</si>
  <si>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</si>
  <si>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</si>
  <si>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</si>
  <si>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</si>
  <si>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</si>
  <si>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</si>
  <si>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</si>
  <si>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</si>
  <si>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</si>
  <si>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</si>
  <si>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</si>
  <si>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</si>
  <si>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</si>
  <si>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</si>
  <si>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</si>
  <si>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</si>
  <si>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</si>
  <si>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</si>
  <si>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</si>
  <si>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</si>
  <si>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</si>
  <si>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</si>
  <si>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</si>
  <si>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</si>
  <si>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</si>
  <si>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</si>
  <si>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</si>
  <si>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</si>
  <si>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</si>
  <si>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</si>
  <si>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</si>
  <si>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</si>
  <si>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</si>
  <si>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</si>
  <si>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</si>
  <si>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</si>
  <si>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</si>
  <si>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</si>
  <si>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</si>
  <si>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</si>
  <si>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</si>
  <si>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</si>
  <si>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</si>
  <si>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</si>
  <si>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</si>
  <si>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</si>
  <si>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</si>
  <si>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</si>
  <si>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</si>
  <si>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</si>
  <si>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</si>
  <si>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</si>
  <si>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</si>
  <si>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</si>
  <si>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</si>
  <si>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</si>
  <si>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</si>
  <si>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</si>
  <si>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</si>
  <si>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</si>
  <si>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</si>
  <si>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</si>
  <si>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</si>
  <si>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</si>
  <si>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</si>
  <si>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</si>
  <si>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</si>
  <si>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</si>
  <si>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</si>
  <si>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</si>
  <si>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</si>
  <si>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</si>
  <si>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</si>
  <si>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</si>
  <si>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</si>
  <si>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</si>
  <si>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</si>
  <si>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</si>
  <si>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</si>
  <si>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</si>
  <si>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</si>
  <si>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</si>
  <si>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</si>
  <si>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</si>
  <si>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</si>
  <si>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</si>
  <si>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</si>
  <si>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</si>
  <si>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</si>
  <si>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</si>
  <si>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</si>
  <si>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</si>
  <si>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</si>
  <si>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</si>
  <si>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</si>
  <si>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</si>
  <si>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</si>
  <si>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</si>
  <si>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</si>
  <si>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</si>
  <si>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</si>
  <si>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</si>
  <si>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</si>
  <si>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</si>
  <si>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</si>
  <si>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</si>
  <si>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</si>
  <si>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</si>
  <si>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</si>
  <si>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</si>
  <si>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</si>
  <si>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</si>
  <si>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</si>
  <si>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</si>
  <si>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</si>
  <si>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</si>
  <si>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</si>
  <si>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</si>
  <si>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</si>
  <si>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</si>
  <si>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</si>
  <si>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</si>
  <si>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</si>
  <si>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</si>
  <si>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</si>
  <si>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</si>
  <si>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</si>
  <si>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</si>
  <si>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</si>
  <si>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</si>
  <si>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</si>
  <si>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</si>
  <si>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</si>
  <si>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</si>
  <si>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</si>
  <si>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</si>
  <si>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</si>
  <si>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</si>
  <si>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</si>
  <si>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</si>
  <si>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</si>
  <si>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</si>
  <si>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</si>
  <si>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</si>
  <si>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</si>
  <si>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</si>
  <si>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</si>
  <si>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</si>
  <si>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</si>
  <si>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</si>
  <si>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</si>
  <si>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</si>
  <si>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</si>
  <si>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</si>
  <si>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</si>
  <si>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</si>
  <si>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</si>
  <si>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</si>
  <si>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</si>
  <si>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</si>
  <si>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</si>
  <si>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</si>
  <si>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</si>
  <si>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</si>
  <si>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</si>
  <si>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</si>
  <si>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</si>
  <si>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</si>
  <si>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</si>
  <si>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</si>
  <si>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</si>
  <si>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</si>
  <si>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</si>
  <si>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</si>
  <si>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</si>
  <si>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</si>
  <si>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</si>
  <si>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</si>
  <si>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</si>
  <si>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</si>
  <si>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</si>
  <si>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</si>
  <si>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</si>
  <si>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</si>
  <si>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</si>
  <si>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</si>
  <si>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</si>
  <si>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</si>
  <si>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</si>
  <si>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</si>
  <si>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</si>
  <si>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</si>
  <si>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</si>
  <si>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</si>
  <si>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</si>
  <si>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</si>
  <si>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</si>
  <si>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</si>
  <si>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</si>
  <si>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</si>
  <si>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</si>
  <si>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</si>
  <si>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</si>
  <si>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</si>
  <si>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</si>
  <si>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</si>
  <si>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</si>
  <si>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</si>
  <si>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</si>
  <si>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</si>
  <si>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</si>
  <si>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</si>
  <si>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</si>
  <si>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</si>
  <si>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</si>
  <si>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</si>
  <si>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</si>
  <si>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</si>
  <si>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</si>
  <si>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</si>
  <si>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</si>
  <si>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</si>
  <si>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</si>
  <si>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</si>
  <si>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</si>
  <si>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</si>
  <si>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</si>
  <si>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</si>
  <si>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</si>
  <si>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</si>
  <si>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</si>
  <si>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</si>
  <si>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</si>
  <si>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</si>
  <si>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</si>
  <si>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</si>
  <si>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</si>
  <si>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</si>
  <si>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</si>
  <si>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</si>
  <si>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</si>
  <si>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</si>
  <si>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</si>
  <si>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</si>
  <si>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</si>
  <si>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</si>
  <si>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</si>
  <si>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</si>
  <si>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</si>
  <si>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</si>
  <si>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</si>
  <si>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</si>
  <si>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</si>
  <si>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</si>
  <si>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</si>
  <si>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</si>
  <si>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</si>
  <si>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</si>
  <si>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</si>
  <si>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</si>
  <si>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</si>
  <si>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</si>
  <si>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</si>
  <si>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</si>
  <si>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</si>
  <si>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</si>
  <si>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</si>
  <si>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</si>
  <si>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</si>
  <si>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</si>
  <si>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</si>
  <si>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</si>
  <si>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</si>
  <si>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</si>
  <si>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</si>
  <si>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</si>
  <si>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</si>
  <si>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</si>
  <si>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</si>
  <si>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</si>
  <si>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</si>
  <si>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</si>
  <si>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</si>
  <si>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</si>
  <si>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</si>
  <si>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</si>
  <si>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</si>
  <si>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</si>
  <si>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</si>
  <si>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</si>
  <si>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</si>
  <si>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</si>
  <si>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</si>
  <si>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</si>
  <si>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</si>
  <si>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</si>
  <si>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</si>
  <si>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</si>
  <si>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</si>
  <si>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</si>
  <si>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</si>
  <si>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</si>
  <si>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</si>
  <si>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</si>
  <si>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</si>
  <si>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</si>
  <si>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</si>
  <si>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</si>
  <si>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</si>
  <si>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</si>
  <si>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</si>
  <si>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</si>
  <si>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</si>
  <si>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</si>
  <si>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</si>
  <si>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</si>
  <si>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</si>
  <si>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</si>
  <si>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</si>
  <si>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</si>
  <si>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</si>
  <si>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</si>
  <si>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</si>
  <si>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</si>
  <si>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</si>
  <si>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</si>
  <si>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</si>
  <si>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</si>
  <si>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</si>
  <si>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</si>
  <si>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</si>
  <si>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</si>
  <si>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</si>
  <si>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</si>
  <si>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</si>
  <si>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</si>
  <si>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</si>
  <si>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</si>
  <si>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</si>
  <si>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</si>
  <si>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</si>
  <si>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</si>
  <si>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</si>
  <si>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</si>
  <si>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</si>
  <si>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</si>
  <si>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</si>
  <si>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</si>
  <si>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</si>
  <si>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</si>
  <si>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</si>
  <si>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</si>
  <si>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</si>
  <si>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</si>
  <si>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</si>
  <si>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</si>
  <si>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</si>
  <si>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</si>
  <si>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</si>
  <si>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</si>
  <si>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</si>
  <si>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</si>
  <si>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</si>
  <si>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</si>
  <si>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</si>
  <si>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</si>
  <si>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</si>
  <si>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</si>
  <si>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</si>
  <si>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</si>
  <si>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</si>
  <si>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</si>
  <si>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</si>
  <si>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</si>
  <si>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</si>
  <si>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</si>
  <si>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</si>
  <si>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</si>
  <si>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</si>
  <si>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</si>
  <si>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</si>
  <si>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</si>
  <si>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</si>
  <si>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</si>
  <si>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</si>
  <si>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</si>
  <si>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</si>
  <si>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</si>
  <si>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</si>
  <si>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</si>
  <si>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</si>
  <si>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</si>
  <si>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</si>
  <si>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</si>
  <si>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</si>
  <si>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</si>
  <si>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</si>
  <si>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</si>
  <si>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</si>
  <si>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</si>
  <si>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</si>
  <si>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</si>
  <si>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</si>
  <si>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</si>
  <si>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</si>
  <si>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</si>
  <si>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</si>
  <si>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</si>
  <si>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</si>
  <si>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</si>
  <si>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</si>
  <si>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</si>
  <si>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</si>
  <si>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</si>
  <si>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</si>
  <si>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</si>
  <si>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</si>
  <si>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</si>
  <si>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</si>
  <si>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</si>
  <si>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</si>
  <si>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</si>
  <si>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</si>
  <si>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</si>
  <si>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</si>
  <si>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</si>
  <si>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</si>
  <si>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</si>
  <si>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</si>
  <si>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</si>
  <si>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</si>
  <si>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</si>
  <si>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</si>
  <si>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</si>
  <si>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</si>
  <si>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</si>
  <si>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</si>
  <si>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</si>
  <si>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</si>
  <si>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</si>
  <si>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</si>
  <si>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</si>
  <si>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</si>
  <si>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</si>
  <si>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</si>
  <si>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</si>
  <si>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</si>
  <si>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</si>
  <si>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</si>
  <si>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</si>
  <si>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</si>
  <si>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</si>
  <si>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</si>
  <si>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</si>
  <si>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</si>
  <si>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</si>
  <si>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</si>
  <si>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</si>
  <si>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</si>
  <si>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</si>
  <si>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</si>
  <si>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</si>
  <si>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</si>
  <si>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</si>
  <si>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</si>
  <si>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</si>
  <si>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</si>
  <si>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</si>
  <si>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</si>
  <si>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</si>
  <si>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</si>
  <si>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</si>
  <si>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</si>
  <si>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</si>
  <si>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</si>
  <si>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</si>
  <si>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</si>
  <si>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</si>
  <si>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</si>
  <si>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</si>
  <si>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</si>
  <si>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</si>
  <si>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</si>
  <si>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</si>
  <si>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</si>
  <si>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</si>
  <si>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</si>
  <si>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</si>
  <si>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</si>
  <si>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</si>
  <si>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</si>
  <si>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</si>
  <si>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</si>
  <si>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</si>
  <si>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</si>
  <si>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</si>
  <si>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</si>
  <si>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</si>
  <si>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</si>
  <si>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</si>
  <si>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</si>
  <si>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</si>
  <si>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</si>
  <si>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</si>
  <si>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</si>
  <si>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</si>
  <si>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</si>
  <si>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</si>
  <si>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</si>
  <si>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</si>
  <si>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</si>
  <si>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</si>
  <si>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</si>
  <si>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</si>
  <si>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</si>
  <si>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</si>
  <si>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</si>
  <si>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</si>
  <si>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</si>
  <si>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</si>
  <si>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</si>
  <si>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</si>
  <si>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</si>
  <si>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</si>
  <si>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</si>
  <si>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</si>
  <si>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</si>
  <si>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</si>
  <si>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</si>
  <si>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</si>
  <si>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</si>
  <si>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</si>
  <si>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</si>
  <si>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</si>
  <si>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</si>
  <si>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</si>
  <si>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</si>
  <si>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</si>
  <si>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</si>
  <si>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</si>
  <si>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</si>
  <si>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</si>
  <si>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</si>
  <si>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</si>
  <si>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</si>
  <si>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</si>
  <si>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</si>
  <si>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</si>
  <si>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</si>
  <si>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</si>
  <si>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</si>
  <si>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</si>
  <si>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</si>
  <si>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</si>
  <si>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</si>
  <si>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</si>
  <si>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</si>
  <si>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</si>
  <si>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</si>
  <si>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</si>
  <si>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</si>
  <si>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</si>
  <si>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</si>
  <si>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</si>
  <si>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</si>
  <si>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</si>
  <si>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</si>
  <si>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</si>
  <si>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</si>
  <si>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</si>
  <si>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</si>
  <si>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</si>
  <si>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</si>
  <si>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</si>
  <si>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</si>
  <si>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</si>
  <si>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</si>
  <si>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</si>
  <si>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</si>
  <si>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</si>
  <si>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</si>
  <si>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</si>
  <si>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</si>
  <si>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</si>
  <si>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</si>
  <si>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</si>
  <si>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</si>
  <si>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</si>
  <si>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</si>
  <si>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</si>
  <si>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</si>
  <si>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</si>
  <si>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</si>
  <si>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</si>
  <si>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</si>
  <si>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</si>
  <si>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</si>
  <si>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</si>
  <si>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</si>
  <si>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</si>
  <si>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</si>
  <si>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</si>
  <si>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</si>
  <si>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</si>
  <si>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</si>
  <si>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</si>
  <si>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</si>
  <si>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</si>
  <si>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</si>
  <si>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</si>
  <si>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</si>
  <si>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</si>
  <si>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</si>
  <si>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</si>
  <si>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</si>
  <si>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</si>
  <si>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</si>
  <si>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</si>
  <si>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</si>
  <si>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</si>
  <si>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</si>
  <si>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</si>
  <si>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</si>
  <si>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</si>
  <si>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</si>
  <si>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</si>
  <si>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</si>
  <si>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</si>
  <si>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</si>
  <si>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</si>
  <si>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</si>
  <si>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</si>
  <si>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</si>
  <si>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</si>
  <si>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</si>
  <si>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</si>
  <si>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</si>
  <si>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</si>
  <si>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</si>
  <si>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</si>
  <si>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</si>
  <si>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</si>
  <si>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</si>
  <si>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</si>
  <si>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</si>
  <si>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</si>
  <si>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</si>
  <si>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</si>
  <si>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</si>
  <si>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</si>
  <si>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</si>
  <si>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</si>
  <si>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</si>
  <si>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</si>
  <si>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</si>
  <si>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</si>
  <si>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</si>
  <si>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</si>
  <si>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</si>
  <si>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</si>
  <si>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</si>
  <si>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</si>
  <si>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</si>
  <si>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</si>
  <si>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</si>
  <si>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</si>
  <si>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</si>
  <si>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</si>
  <si>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</si>
  <si>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</si>
  <si>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</si>
  <si>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</si>
  <si>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</si>
  <si>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</si>
  <si>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</si>
  <si>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</si>
  <si>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</si>
  <si>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</si>
  <si>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</si>
  <si>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</si>
  <si>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</si>
  <si>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</si>
  <si>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</si>
  <si>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</si>
  <si>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</si>
  <si>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</si>
  <si>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</si>
  <si>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</si>
  <si>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</si>
  <si>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</si>
  <si>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</si>
  <si>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</si>
  <si>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</si>
  <si>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</si>
  <si>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</si>
  <si>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</si>
  <si>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</si>
  <si>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</si>
  <si>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</si>
  <si>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</si>
  <si>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</si>
  <si>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</si>
  <si>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</si>
  <si>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</si>
  <si>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</si>
  <si>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</si>
  <si>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</si>
  <si>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</si>
  <si>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</si>
  <si>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</si>
  <si>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</si>
  <si>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</si>
  <si>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</si>
  <si>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</si>
  <si>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</si>
  <si>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</si>
  <si>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</si>
  <si>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</si>
  <si>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</si>
  <si>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</si>
  <si>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</si>
  <si>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</si>
  <si>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</si>
  <si>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</si>
  <si>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</si>
  <si>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</si>
  <si>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</si>
  <si>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</si>
  <si>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</si>
  <si>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</si>
  <si>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</si>
  <si>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</si>
  <si>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</si>
  <si>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</si>
  <si>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</si>
  <si>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</si>
  <si>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</si>
  <si>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</si>
  <si>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</si>
  <si>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</si>
  <si>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</si>
  <si>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</si>
  <si>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</si>
  <si>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</si>
  <si>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</si>
  <si>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</si>
  <si>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</si>
  <si>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</si>
  <si>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</si>
  <si>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</si>
  <si>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</si>
  <si>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</si>
  <si>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</si>
  <si>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</si>
  <si>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</si>
  <si>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</si>
  <si>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</si>
  <si>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</si>
  <si>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</si>
  <si>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</si>
  <si>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</si>
  <si>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</si>
  <si>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</si>
  <si>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</si>
  <si>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</si>
  <si>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</si>
  <si>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</si>
  <si>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</si>
  <si>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</si>
  <si>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</si>
  <si>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</si>
  <si>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</si>
  <si>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</si>
  <si>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</si>
  <si>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</si>
  <si>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</si>
  <si>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</si>
  <si>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</si>
  <si>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</si>
  <si>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</si>
  <si>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</si>
  <si>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</si>
  <si>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</si>
  <si>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</si>
  <si>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</si>
  <si>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</si>
  <si>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</si>
  <si>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</si>
  <si>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</si>
  <si>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</si>
  <si>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</si>
  <si>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</si>
  <si>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</si>
  <si>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</si>
  <si>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</si>
  <si>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</si>
  <si>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</si>
  <si>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</si>
  <si>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</si>
  <si>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</si>
  <si>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</si>
  <si>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</si>
  <si>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</si>
  <si>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</si>
  <si>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</si>
  <si>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</si>
  <si>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</si>
  <si>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</si>
  <si>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</si>
  <si>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</si>
  <si>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</si>
  <si>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</si>
  <si>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</si>
  <si>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</si>
  <si>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</si>
  <si>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</si>
  <si>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</si>
  <si>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</si>
  <si>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</si>
  <si>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</si>
  <si>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</si>
  <si>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</si>
  <si>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</si>
  <si>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</si>
  <si>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</si>
  <si>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</si>
  <si>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</si>
  <si>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</si>
  <si>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</si>
  <si>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</si>
  <si>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</si>
  <si>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</si>
  <si>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</si>
  <si>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</si>
  <si>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</si>
  <si>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</si>
  <si>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</si>
  <si>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</si>
  <si>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</si>
  <si>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</si>
  <si>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</si>
  <si>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</si>
  <si>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</si>
  <si>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</si>
  <si>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</si>
  <si>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</si>
  <si>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</si>
  <si>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</si>
  <si>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</si>
  <si>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</si>
  <si>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</si>
  <si>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</si>
  <si>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</si>
  <si>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</si>
  <si>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</si>
  <si>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</si>
  <si>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</si>
  <si>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</si>
  <si>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</si>
  <si>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</si>
  <si>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</si>
  <si>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</si>
  <si>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</si>
  <si>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</si>
  <si>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</si>
  <si>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</si>
  <si>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</si>
  <si>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</si>
  <si>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</si>
  <si>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</si>
  <si>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</si>
  <si>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</si>
  <si>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</si>
  <si>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</si>
  <si>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</si>
  <si>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</si>
  <si>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</si>
  <si>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</si>
  <si>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</si>
  <si>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</si>
  <si>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</si>
  <si>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</si>
  <si>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</si>
  <si>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</si>
  <si>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</si>
  <si>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</si>
  <si>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</si>
  <si>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</si>
  <si>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</si>
  <si>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</si>
  <si>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</si>
  <si>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</si>
  <si>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</si>
  <si>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</si>
  <si>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</si>
  <si>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</si>
  <si>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</si>
  <si>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</si>
  <si>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</si>
  <si>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</si>
  <si>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</si>
  <si>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</si>
  <si>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</si>
  <si>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</si>
  <si>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</si>
  <si>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</si>
  <si>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</si>
  <si>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</si>
  <si>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</si>
  <si>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</si>
  <si>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</si>
  <si>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</si>
  <si>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</si>
  <si>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</si>
  <si>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</si>
  <si>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</si>
  <si>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</si>
  <si>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</si>
  <si>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</si>
  <si>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</si>
  <si>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</si>
  <si>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</si>
  <si>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</si>
  <si>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</si>
  <si>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</si>
  <si>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</si>
  <si>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</si>
  <si>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</si>
  <si>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</si>
  <si>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</si>
  <si>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</si>
  <si>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</si>
  <si>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</si>
  <si>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</si>
  <si>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</si>
  <si>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</si>
  <si>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</si>
  <si>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</si>
  <si>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</si>
  <si>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</si>
  <si>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</si>
  <si>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</si>
  <si>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</si>
  <si>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</si>
  <si>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</si>
  <si>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</si>
  <si>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</si>
  <si>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</si>
  <si>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</si>
  <si>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</si>
  <si>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</si>
  <si>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</si>
  <si>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</si>
  <si>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</si>
  <si>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</si>
  <si>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</si>
  <si>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</si>
  <si>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</si>
  <si>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</si>
  <si>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</si>
  <si>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</si>
  <si>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</si>
  <si>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</si>
  <si>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</si>
  <si>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</si>
  <si>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</si>
  <si>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</si>
  <si>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</si>
  <si>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</si>
  <si>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</si>
  <si>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</si>
  <si>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</si>
  <si>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</si>
  <si>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</si>
  <si>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</si>
  <si>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</si>
  <si>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</si>
  <si>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</si>
  <si>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</si>
  <si>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</si>
  <si>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</si>
  <si>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</si>
  <si>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</si>
  <si>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</si>
  <si>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</si>
  <si>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</si>
  <si>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</si>
  <si>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</si>
  <si>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</si>
  <si>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</si>
  <si>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</si>
  <si>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</si>
  <si>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</si>
  <si>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</si>
  <si>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</si>
  <si>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</si>
  <si>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</si>
  <si>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</si>
  <si>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</si>
  <si>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</si>
  <si>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</si>
  <si>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</si>
  <si>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</si>
  <si>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</si>
  <si>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</si>
  <si>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</si>
  <si>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</si>
  <si>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</si>
  <si>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</si>
  <si>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</si>
  <si>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</si>
  <si>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</si>
  <si>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</si>
  <si>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</si>
  <si>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</si>
  <si>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</si>
  <si>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</si>
  <si>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</si>
  <si>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</si>
  <si>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</si>
  <si>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</si>
  <si>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</si>
  <si>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</si>
  <si>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</si>
  <si>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</si>
  <si>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</si>
  <si>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</si>
  <si>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</si>
  <si>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</si>
  <si>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</si>
  <si>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</si>
  <si>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</si>
  <si>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</si>
  <si>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</si>
  <si>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</si>
  <si>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</si>
  <si>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</si>
  <si>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</si>
  <si>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</si>
  <si>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</si>
  <si>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</si>
  <si>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</si>
  <si>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</si>
  <si>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</si>
  <si>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</si>
  <si>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</si>
  <si>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</si>
  <si>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</si>
  <si>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</si>
  <si>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</si>
  <si>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</si>
  <si>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</si>
  <si>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</si>
  <si>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</si>
  <si>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</si>
  <si>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</si>
  <si>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</si>
  <si>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</si>
  <si>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</si>
  <si>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</si>
  <si>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</si>
  <si>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</si>
  <si>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</si>
  <si>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</si>
  <si>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</si>
  <si>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</si>
  <si>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</si>
  <si>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</si>
  <si>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</si>
  <si>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</si>
  <si>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</si>
  <si>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</si>
  <si>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</si>
  <si>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</si>
  <si>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</si>
  <si>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</si>
  <si>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</si>
  <si>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</si>
  <si>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</si>
  <si>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</si>
  <si>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</si>
  <si>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</si>
  <si>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</si>
  <si>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</si>
  <si>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</si>
  <si>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</si>
  <si>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</si>
  <si>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</si>
  <si>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</si>
  <si>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</si>
  <si>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</si>
  <si>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</si>
  <si>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</si>
  <si>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</si>
  <si>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</si>
  <si>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</si>
  <si>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</si>
  <si>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</si>
  <si>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</si>
  <si>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</si>
  <si>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</si>
  <si>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</si>
  <si>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</si>
  <si>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</si>
  <si>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</si>
  <si>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</si>
  <si>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</si>
  <si>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</si>
  <si>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</si>
  <si>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</si>
  <si>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</si>
  <si>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</si>
  <si>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</si>
  <si>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</si>
  <si>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</si>
  <si>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</si>
  <si>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</si>
  <si>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</si>
  <si>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</si>
  <si>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</si>
  <si>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</si>
  <si>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</si>
  <si>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</si>
  <si>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</si>
  <si>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</si>
  <si>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</si>
  <si>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</si>
  <si>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</si>
  <si>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</si>
  <si>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</si>
  <si>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</si>
  <si>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</si>
  <si>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</si>
  <si>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</si>
  <si>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</si>
  <si>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</si>
  <si>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</si>
  <si>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</si>
  <si>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</si>
  <si>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</si>
  <si>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</si>
  <si>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</si>
  <si>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</si>
  <si>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</si>
  <si>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</si>
  <si>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</si>
  <si>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</si>
  <si>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</si>
  <si>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</si>
  <si>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</si>
  <si>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</si>
  <si>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</si>
  <si>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</si>
  <si>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</si>
  <si>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</si>
  <si>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</si>
  <si>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</si>
  <si>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</si>
  <si>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</si>
  <si>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</si>
  <si>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</si>
  <si>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</si>
  <si>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</si>
  <si>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</si>
  <si>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</si>
  <si>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</si>
  <si>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</si>
  <si>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</si>
  <si>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</si>
  <si>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</si>
  <si>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</si>
  <si>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</si>
  <si>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</si>
  <si>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</si>
  <si>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</si>
  <si>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</si>
  <si>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</si>
  <si>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</si>
  <si>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</si>
  <si>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</si>
  <si>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</si>
  <si>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</si>
  <si>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</si>
  <si>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</si>
  <si>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</si>
  <si>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</si>
  <si>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</si>
  <si>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</si>
  <si>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</si>
  <si>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</si>
  <si>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</si>
  <si>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</si>
  <si>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</si>
  <si>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</si>
  <si>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</si>
  <si>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</si>
  <si>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</si>
  <si>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</si>
  <si>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</si>
  <si>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</si>
  <si>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</si>
  <si>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</si>
  <si>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</si>
  <si>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</si>
  <si>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</si>
  <si>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</si>
  <si>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</si>
  <si>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</si>
  <si>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</si>
  <si>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</si>
  <si>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</si>
  <si>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</si>
  <si>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</si>
  <si>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</si>
  <si>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</si>
  <si>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</si>
  <si>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</si>
  <si>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</si>
  <si>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</si>
  <si>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</si>
  <si>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</si>
  <si>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</si>
  <si>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</si>
  <si>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</si>
  <si>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</si>
  <si>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</si>
  <si>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</si>
  <si>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</si>
  <si>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</si>
  <si>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</si>
  <si>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</si>
  <si>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</si>
  <si>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</si>
  <si>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</si>
  <si>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</si>
  <si>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</si>
  <si>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</si>
  <si>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</si>
  <si>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</si>
  <si>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</si>
  <si>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</si>
  <si>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</si>
  <si>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</si>
  <si>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</si>
  <si>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</si>
  <si>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</si>
  <si>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</si>
  <si>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</si>
  <si>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</si>
  <si>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</si>
  <si>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</si>
  <si>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</si>
  <si>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</si>
  <si>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</si>
  <si>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</si>
  <si>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</si>
  <si>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</si>
  <si>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</si>
  <si>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</si>
  <si>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</si>
  <si>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</si>
  <si>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</si>
  <si>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</si>
  <si>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</si>
  <si>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</si>
  <si>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</si>
  <si>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</si>
  <si>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</si>
  <si>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</si>
  <si>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</si>
  <si>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</si>
  <si>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</si>
  <si>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</si>
  <si>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</si>
  <si>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</si>
  <si>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</si>
  <si>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</si>
  <si>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</si>
  <si>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</si>
  <si>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</si>
  <si>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</si>
  <si>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</si>
  <si>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</si>
  <si>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</si>
  <si>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</si>
  <si>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</si>
  <si>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</si>
  <si>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</si>
  <si>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</si>
  <si>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</si>
  <si>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</si>
  <si>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</si>
  <si>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</si>
  <si>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</si>
  <si>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</si>
  <si>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</si>
  <si>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</si>
  <si>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</si>
  <si>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</si>
  <si>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</si>
  <si>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</si>
  <si>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</si>
  <si>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</si>
  <si>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</si>
  <si>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</si>
  <si>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</si>
  <si>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</si>
  <si>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</si>
  <si>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</si>
  <si>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</si>
  <si>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</si>
  <si>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</si>
  <si>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</si>
  <si>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</si>
  <si>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</si>
  <si>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</si>
  <si>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</si>
  <si>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</si>
  <si>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</si>
  <si>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</si>
  <si>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</si>
  <si>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</si>
  <si>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</si>
  <si>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</si>
  <si>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</si>
  <si>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</si>
  <si>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</si>
  <si>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</si>
  <si>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</si>
  <si>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</si>
  <si>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</si>
  <si>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</si>
  <si>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</si>
  <si>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</si>
  <si>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</si>
  <si>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</si>
  <si>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</si>
  <si>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</si>
  <si>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</si>
  <si>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</si>
  <si>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</si>
  <si>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</si>
  <si>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</si>
  <si>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</si>
  <si>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</si>
  <si>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</si>
  <si>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</si>
  <si>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</si>
  <si>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</si>
  <si>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</si>
  <si>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</si>
  <si>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</si>
  <si>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</si>
  <si>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</si>
  <si>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</si>
  <si>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</si>
  <si>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</si>
  <si>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</si>
  <si>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</si>
  <si>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</si>
  <si>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</si>
  <si>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</si>
  <si>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</si>
  <si>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</si>
  <si>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</si>
  <si>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</si>
  <si>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</si>
  <si>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</si>
  <si>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</si>
  <si>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</si>
  <si>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</si>
  <si>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</si>
  <si>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</si>
  <si>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</si>
  <si>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</si>
  <si>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</si>
  <si>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</si>
  <si>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</si>
  <si>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</si>
  <si>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</si>
  <si>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</si>
  <si>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</si>
  <si>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</si>
  <si>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</si>
  <si>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</si>
  <si>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</si>
  <si>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</si>
  <si>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</si>
  <si>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</si>
  <si>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</si>
  <si>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</si>
  <si>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</si>
  <si>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</si>
  <si>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</si>
  <si>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</si>
  <si>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</si>
  <si>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</si>
  <si>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</si>
  <si>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</si>
  <si>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</si>
  <si>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</si>
  <si>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</si>
  <si>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</si>
  <si>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</si>
  <si>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</si>
  <si>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</si>
  <si>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</si>
  <si>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</si>
  <si>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</si>
  <si>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</si>
  <si>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</si>
  <si>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</si>
  <si>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</si>
  <si>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</si>
  <si>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</si>
  <si>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</si>
  <si>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</si>
  <si>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</si>
  <si>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</si>
  <si>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</si>
  <si>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</si>
  <si>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</si>
  <si>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</si>
  <si>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</si>
  <si>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</si>
  <si>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</si>
  <si>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</si>
  <si>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</si>
  <si>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</si>
  <si>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</si>
  <si>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</si>
  <si>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</si>
  <si>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</si>
  <si>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</si>
  <si>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</si>
  <si>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</si>
  <si>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</si>
  <si>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</si>
  <si>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</si>
  <si>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</si>
  <si>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</si>
  <si>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</si>
  <si>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</si>
  <si>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</si>
  <si>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</si>
  <si>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</si>
  <si>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</si>
  <si>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</si>
  <si>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</si>
  <si>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</si>
  <si>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</si>
  <si>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</si>
  <si>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</si>
  <si>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</si>
  <si>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</si>
  <si>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</si>
  <si>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</si>
  <si>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</si>
  <si>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</si>
  <si>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</si>
  <si>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</si>
  <si>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</si>
  <si>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</si>
  <si>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</si>
  <si>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</si>
  <si>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</si>
  <si>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</si>
  <si>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</si>
  <si>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</si>
  <si>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</si>
  <si>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</si>
  <si>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</si>
  <si>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</si>
  <si>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</si>
  <si>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</si>
  <si>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</si>
  <si>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</si>
  <si>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</si>
  <si>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</si>
  <si>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</si>
  <si>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</si>
  <si>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</si>
  <si>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</si>
  <si>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</si>
  <si>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</si>
  <si>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</si>
  <si>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</si>
  <si>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</si>
  <si>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</si>
  <si>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</si>
  <si>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</si>
  <si>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</si>
  <si>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</si>
  <si>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</si>
  <si>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</si>
  <si>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</si>
  <si>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</si>
  <si>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</si>
  <si>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</si>
  <si>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</si>
  <si>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</si>
  <si>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</si>
  <si>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</si>
  <si>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</si>
  <si>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</si>
  <si>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</si>
  <si>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</si>
  <si>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</si>
  <si>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</si>
  <si>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</si>
  <si>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</si>
  <si>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</si>
  <si>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</si>
  <si>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</si>
  <si>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</si>
  <si>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</si>
  <si>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</si>
  <si>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</si>
  <si>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</si>
  <si>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</si>
  <si>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</si>
  <si>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</si>
  <si>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</si>
  <si>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</si>
  <si>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</si>
  <si>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</si>
  <si>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</si>
  <si>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</si>
  <si>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</si>
  <si>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</si>
  <si>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</si>
  <si>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</si>
  <si>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</si>
  <si>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</si>
  <si>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</si>
  <si>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</si>
  <si>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</si>
  <si>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</si>
  <si>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</si>
  <si>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</si>
  <si>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</si>
  <si>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</si>
  <si>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</si>
  <si>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</si>
  <si>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</si>
  <si>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</si>
  <si>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</si>
  <si>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</si>
  <si>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</si>
  <si>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</si>
  <si>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</si>
  <si>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</si>
  <si>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</si>
  <si>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</si>
  <si>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</si>
  <si>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</si>
  <si>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</si>
  <si>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</si>
  <si>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</si>
  <si>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</si>
  <si>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</si>
  <si>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</si>
  <si>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</si>
  <si>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</si>
  <si>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</si>
  <si>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</si>
  <si>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</si>
  <si>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</si>
  <si>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</si>
  <si>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</si>
  <si>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</si>
  <si>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</si>
  <si>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</si>
  <si>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</si>
  <si>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</si>
  <si>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</si>
  <si>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</si>
  <si>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</si>
  <si>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</si>
  <si>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</si>
  <si>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</si>
  <si>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</si>
  <si>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</si>
  <si>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</si>
  <si>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</si>
  <si>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</si>
  <si>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</si>
  <si>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</si>
  <si>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</si>
  <si>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</si>
  <si>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</si>
  <si>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</si>
  <si>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</si>
  <si>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</si>
  <si>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</si>
  <si>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</si>
  <si>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</si>
  <si>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</si>
  <si>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</si>
  <si>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</si>
  <si>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</si>
  <si>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</si>
  <si>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</si>
  <si>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</si>
  <si>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</si>
  <si>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</si>
  <si>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</si>
  <si>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</si>
  <si>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</si>
  <si>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</si>
  <si>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</si>
  <si>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</si>
  <si>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</si>
  <si>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</si>
  <si>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</si>
  <si>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</si>
  <si>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</si>
  <si>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</si>
  <si>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</si>
  <si>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</si>
  <si>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</si>
  <si>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</si>
  <si>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</si>
  <si>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</si>
  <si>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</si>
  <si>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</si>
  <si>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</si>
  <si>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</si>
  <si>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</si>
  <si>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</si>
  <si>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</si>
  <si>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</si>
  <si>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</si>
  <si>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</si>
  <si>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</si>
  <si>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</si>
  <si>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</si>
  <si>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</si>
  <si>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</si>
  <si>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</si>
  <si>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</si>
  <si>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</si>
  <si>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</si>
  <si>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</si>
  <si>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</si>
  <si>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</si>
  <si>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</si>
  <si>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</si>
  <si>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</si>
  <si>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</si>
  <si>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</si>
  <si>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</si>
  <si>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</si>
  <si>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</si>
  <si>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</si>
  <si>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</si>
  <si>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</si>
  <si>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</si>
  <si>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</si>
  <si>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</si>
  <si>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</si>
  <si>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</si>
  <si>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</si>
  <si>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</si>
  <si>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</si>
  <si>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</si>
  <si>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</si>
  <si>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</si>
  <si>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</si>
  <si>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</si>
  <si>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</si>
  <si>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</si>
  <si>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</si>
  <si>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</si>
  <si>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</si>
  <si>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</si>
  <si>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</si>
  <si>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</si>
  <si>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</si>
  <si>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</si>
  <si>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</si>
  <si>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</si>
  <si>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</si>
  <si>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</si>
  <si>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</si>
  <si>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</si>
  <si>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</si>
  <si>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</si>
  <si>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</si>
  <si>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</si>
  <si>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</si>
  <si>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</si>
  <si>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</si>
  <si>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</si>
  <si>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</si>
  <si>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</si>
  <si>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</si>
  <si>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</si>
  <si>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</si>
  <si>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</si>
  <si>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</si>
  <si>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</si>
  <si>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</si>
  <si>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</si>
  <si>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</si>
  <si>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</si>
  <si>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</si>
  <si>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</si>
  <si>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</si>
  <si>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</si>
  <si>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</si>
  <si>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</si>
  <si>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</si>
  <si>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</si>
  <si>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</si>
  <si>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</si>
  <si>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</si>
  <si>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</si>
  <si>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</si>
  <si>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</si>
  <si>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</si>
  <si>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</si>
  <si>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</si>
  <si>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</si>
  <si>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</si>
  <si>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</si>
  <si>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</si>
  <si>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</si>
  <si>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</si>
  <si>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</si>
  <si>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</si>
  <si>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</si>
  <si>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</si>
  <si>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</si>
  <si>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</si>
  <si>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</si>
  <si>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</si>
  <si>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</si>
  <si>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</si>
  <si>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</si>
  <si>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</si>
  <si>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</si>
  <si>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</si>
  <si>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</si>
  <si>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</si>
  <si>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</si>
  <si>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</si>
  <si>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</si>
  <si>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</si>
  <si>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</si>
  <si>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</si>
  <si>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</si>
  <si>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</si>
  <si>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</si>
  <si>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</si>
  <si>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</si>
  <si>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</si>
  <si>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</si>
  <si>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</si>
  <si>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</si>
  <si>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</si>
  <si>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</si>
  <si>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</si>
  <si>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</si>
  <si>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</si>
  <si>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</si>
  <si>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</si>
  <si>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</si>
  <si>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</si>
  <si>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</si>
  <si>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</si>
  <si>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</si>
  <si>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</si>
  <si>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</si>
  <si>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</si>
  <si>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</si>
  <si>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</si>
  <si>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</si>
  <si>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</si>
  <si>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</si>
  <si>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</si>
  <si>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</si>
  <si>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</si>
  <si>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</si>
  <si>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</si>
  <si>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</si>
  <si>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</si>
  <si>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</si>
  <si>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</si>
  <si>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</si>
  <si>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</si>
  <si>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</si>
  <si>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</si>
  <si>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</si>
  <si>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</si>
  <si>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</si>
  <si>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</si>
  <si>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</si>
  <si>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</si>
  <si>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</si>
  <si>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</si>
  <si>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</si>
  <si>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</si>
  <si>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</si>
  <si>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</si>
  <si>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</si>
  <si>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</si>
  <si>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</si>
  <si>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</si>
  <si>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</si>
  <si>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</si>
  <si>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</si>
  <si>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</si>
  <si>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</si>
  <si>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</si>
  <si>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</si>
  <si>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</si>
  <si>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</si>
  <si>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</si>
  <si>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</si>
  <si>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</si>
  <si>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</si>
  <si>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</si>
  <si>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</si>
  <si>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</si>
  <si>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</si>
  <si>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</si>
  <si>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</si>
  <si>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</si>
  <si>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</si>
  <si>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</si>
  <si>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</si>
  <si>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</si>
  <si>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</si>
  <si>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</si>
  <si>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</si>
  <si>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</si>
  <si>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</si>
  <si>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</si>
  <si>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</si>
  <si>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</si>
  <si>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</si>
  <si>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</si>
  <si>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</si>
  <si>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</si>
  <si>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</si>
  <si>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</si>
  <si>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</si>
  <si>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</si>
  <si>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</si>
  <si>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</si>
  <si>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</si>
  <si>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</si>
  <si>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</si>
  <si>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</si>
  <si>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</si>
  <si>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</si>
  <si>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</si>
  <si>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</si>
  <si>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</si>
  <si>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</si>
  <si>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</si>
  <si>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</si>
  <si>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</si>
  <si>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</si>
  <si>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</si>
  <si>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</si>
  <si>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</si>
  <si>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</si>
  <si>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</si>
  <si>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</si>
  <si>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</si>
  <si>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</si>
  <si>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</si>
  <si>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</si>
  <si>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</si>
  <si>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</si>
  <si>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</si>
  <si>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</si>
  <si>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</si>
  <si>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</si>
  <si>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</si>
  <si>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</si>
  <si>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</si>
  <si>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</si>
  <si>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</si>
  <si>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</si>
  <si>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</si>
  <si>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</si>
  <si>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</si>
  <si>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</si>
  <si>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</si>
  <si>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</si>
  <si>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</si>
  <si>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</si>
  <si>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</si>
  <si>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</si>
  <si>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</si>
  <si>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</si>
  <si>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</si>
  <si>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</si>
  <si>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</si>
  <si>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</si>
  <si>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</si>
  <si>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</si>
  <si>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</si>
  <si>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</si>
  <si>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</si>
  <si>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</si>
  <si>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</si>
  <si>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</si>
  <si>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</si>
  <si>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</si>
  <si>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</si>
  <si>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</si>
  <si>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</si>
  <si>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</si>
  <si>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</si>
  <si>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</si>
  <si>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</si>
  <si>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</si>
  <si>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</si>
  <si>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</si>
  <si>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</si>
  <si>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</si>
  <si>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</si>
  <si>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</si>
  <si>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</si>
  <si>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</si>
  <si>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</si>
  <si>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</si>
  <si>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</si>
  <si>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</si>
  <si>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</si>
  <si>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</si>
  <si>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</si>
  <si>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</si>
  <si>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</si>
  <si>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</si>
  <si>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</si>
  <si>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</si>
  <si>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</si>
  <si>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</si>
  <si>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</si>
  <si>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</si>
  <si>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</si>
  <si>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</si>
  <si>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</si>
  <si>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</si>
  <si>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</si>
  <si>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</si>
  <si>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</si>
  <si>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</si>
  <si>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</si>
  <si>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</si>
  <si>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</si>
  <si>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</si>
  <si>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</si>
  <si>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</si>
  <si>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</si>
  <si>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</si>
  <si>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</si>
  <si>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</si>
  <si>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</si>
  <si>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</si>
  <si>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</si>
  <si>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</si>
  <si>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</si>
  <si>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</si>
  <si>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</si>
  <si>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</si>
  <si>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</si>
  <si>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</si>
  <si>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</si>
  <si>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</si>
  <si>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</si>
  <si>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</si>
  <si>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</si>
  <si>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</si>
  <si>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</si>
  <si>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</si>
  <si>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</si>
  <si>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</si>
  <si>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</si>
  <si>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</si>
  <si>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</si>
  <si>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</si>
  <si>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</si>
  <si>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</si>
  <si>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</si>
  <si>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</si>
  <si>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</si>
  <si>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</si>
  <si>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</si>
  <si>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</si>
  <si>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</si>
  <si>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</si>
  <si>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</si>
  <si>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</si>
  <si>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</si>
  <si>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</si>
  <si>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</si>
  <si>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</si>
  <si>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</si>
  <si>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</si>
  <si>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</si>
  <si>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</si>
  <si>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</si>
  <si>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</si>
  <si>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</si>
  <si>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</si>
  <si>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</si>
  <si>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</si>
  <si>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</si>
  <si>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</si>
  <si>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</si>
  <si>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</si>
  <si>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</si>
  <si>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</si>
  <si>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</si>
  <si>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</si>
  <si>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</si>
  <si>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</si>
  <si>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</si>
  <si>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</si>
  <si>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</si>
  <si>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</si>
  <si>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</si>
  <si>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</si>
  <si>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</si>
  <si>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</si>
  <si>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</si>
  <si>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</si>
  <si>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</si>
  <si>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</si>
  <si>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</si>
  <si>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</si>
  <si>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</si>
  <si>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</si>
  <si>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</si>
  <si>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</si>
  <si>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</si>
  <si>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</si>
  <si>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</si>
  <si>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</si>
  <si>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</si>
  <si>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</si>
  <si>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</si>
  <si>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</si>
  <si>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</si>
  <si>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</si>
  <si>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</si>
  <si>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</si>
  <si>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</si>
  <si>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</si>
  <si>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</si>
  <si>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</si>
  <si>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</si>
  <si>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</si>
  <si>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</si>
  <si>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</si>
  <si>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</si>
  <si>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</si>
  <si>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</si>
  <si>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</si>
  <si>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</si>
  <si>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</si>
  <si>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</si>
  <si>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</si>
  <si>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</si>
  <si>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</si>
  <si>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</si>
  <si>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</si>
  <si>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</si>
  <si>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</si>
  <si>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</si>
  <si>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</si>
  <si>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</si>
  <si>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</si>
  <si>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</si>
  <si>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</si>
  <si>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</si>
  <si>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</si>
  <si>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</si>
  <si>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</si>
  <si>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</si>
  <si>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</si>
  <si>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</si>
  <si>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</si>
  <si>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</si>
  <si>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</si>
  <si>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</si>
  <si>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</si>
  <si>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</si>
  <si>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</si>
  <si>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</si>
  <si>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</si>
  <si>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</si>
  <si>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</si>
  <si>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</si>
  <si>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</si>
  <si>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</si>
  <si>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</si>
  <si>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</si>
  <si>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</si>
  <si>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</si>
  <si>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</si>
  <si>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</si>
  <si>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</si>
  <si>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</si>
  <si>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</si>
  <si>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</si>
  <si>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</si>
  <si>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</si>
  <si>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</si>
  <si>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</si>
  <si>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</si>
  <si>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</si>
  <si>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</si>
  <si>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</si>
  <si>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</si>
  <si>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</si>
  <si>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</si>
  <si>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</si>
  <si>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</si>
  <si>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</si>
  <si>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</si>
  <si>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</si>
  <si>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</si>
  <si>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</si>
  <si>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</si>
  <si>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</si>
  <si>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</si>
  <si>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</si>
  <si>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</si>
  <si>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</si>
  <si>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</si>
  <si>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</si>
  <si>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</si>
  <si>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</si>
  <si>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</si>
  <si>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</si>
  <si>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</si>
  <si>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</si>
  <si>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</si>
  <si>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</si>
  <si>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</si>
  <si>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</si>
  <si>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</si>
  <si>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</si>
  <si>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</si>
  <si>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</si>
  <si>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</si>
  <si>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</si>
  <si>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</si>
  <si>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</si>
  <si>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</si>
  <si>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</si>
  <si>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</si>
  <si>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</si>
  <si>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</si>
  <si>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</si>
  <si>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</si>
  <si>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</si>
  <si>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</si>
  <si>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</si>
  <si>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</si>
  <si>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</si>
  <si>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</si>
  <si>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</si>
  <si>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</si>
  <si>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</si>
  <si>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</si>
  <si>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</si>
  <si>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</si>
  <si>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</si>
  <si>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</si>
  <si>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</si>
  <si>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</si>
  <si>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</si>
  <si>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</si>
  <si>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</si>
  <si>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</si>
  <si>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</si>
  <si>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</si>
  <si>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</si>
  <si>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</si>
  <si>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</si>
  <si>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</si>
  <si>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</si>
  <si>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</si>
  <si>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</si>
  <si>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</si>
  <si>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</si>
  <si>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</si>
  <si>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</si>
  <si>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</si>
  <si>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</si>
  <si>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</si>
  <si>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</si>
  <si>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</si>
  <si>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</si>
  <si>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</si>
  <si>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</si>
  <si>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</si>
  <si>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</si>
  <si>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</si>
  <si>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</si>
  <si>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</si>
  <si>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</si>
  <si>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</si>
  <si>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</si>
  <si>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</si>
  <si>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</si>
  <si>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</si>
  <si>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</si>
  <si>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</si>
  <si>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</si>
  <si>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</si>
  <si>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</si>
  <si>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</si>
  <si>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</si>
  <si>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</si>
  <si>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</si>
  <si>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</si>
  <si>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</si>
  <si>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</si>
  <si>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</si>
  <si>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</si>
  <si>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</si>
  <si>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</si>
  <si>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</si>
  <si>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</si>
  <si>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</si>
  <si>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</si>
  <si>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</si>
  <si>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</si>
  <si>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</si>
  <si>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</si>
  <si>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</si>
  <si>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</si>
  <si>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</si>
  <si>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</si>
  <si>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</si>
  <si>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</si>
  <si>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</si>
  <si>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</si>
  <si>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</si>
  <si>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</si>
  <si>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</si>
  <si>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</si>
  <si>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</si>
  <si>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</si>
  <si>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</si>
  <si>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</si>
  <si>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</si>
  <si>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</si>
  <si>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</si>
  <si>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</si>
  <si>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</si>
  <si>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</si>
  <si>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</si>
  <si>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</si>
  <si>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</si>
  <si>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</si>
  <si>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</si>
  <si>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</si>
  <si>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</si>
  <si>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</si>
  <si>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</si>
  <si>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</si>
  <si>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</si>
  <si>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</si>
  <si>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</si>
  <si>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</si>
  <si>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</si>
  <si>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</si>
  <si>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</si>
  <si>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</si>
  <si>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</si>
  <si>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</si>
  <si>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</si>
  <si>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</si>
  <si>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</si>
  <si>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</si>
  <si>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</si>
  <si>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</si>
  <si>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</si>
  <si>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</si>
  <si>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</si>
  <si>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</si>
  <si>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</si>
  <si>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</si>
  <si>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</si>
  <si>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</si>
  <si>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</si>
  <si>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</si>
  <si>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</si>
  <si>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</si>
  <si>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</si>
  <si>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</si>
  <si>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</si>
  <si>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</si>
  <si>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</si>
  <si>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</si>
  <si>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</si>
  <si>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</si>
  <si>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</si>
  <si>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</si>
  <si>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</si>
  <si>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</si>
  <si>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</si>
  <si>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</si>
  <si>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</si>
  <si>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</si>
  <si>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</si>
  <si>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</si>
  <si>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</si>
  <si>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</si>
  <si>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</si>
  <si>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</si>
  <si>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</si>
  <si>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</si>
  <si>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</si>
  <si>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</si>
  <si>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</si>
  <si>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</si>
  <si>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</si>
  <si>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</si>
  <si>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</si>
  <si>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</si>
  <si>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</si>
  <si>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</si>
  <si>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</si>
  <si>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</si>
  <si>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</si>
  <si>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</si>
  <si>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</si>
  <si>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</si>
  <si>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</si>
  <si>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</si>
  <si>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</si>
  <si>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</si>
  <si>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</si>
  <si>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</si>
  <si>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</si>
  <si>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</si>
  <si>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</si>
  <si>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</si>
  <si>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</si>
  <si>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</si>
  <si>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</si>
  <si>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</si>
  <si>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</si>
  <si>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</si>
  <si>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</si>
  <si>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</si>
  <si>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</si>
  <si>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</si>
  <si>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</si>
  <si>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</si>
  <si>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</si>
  <si>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</si>
  <si>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</si>
  <si>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</si>
  <si>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</si>
  <si>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</si>
  <si>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</si>
  <si>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</si>
  <si>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</si>
  <si>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</si>
  <si>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</si>
  <si>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</si>
  <si>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</si>
  <si>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</si>
  <si>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</si>
  <si>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</si>
  <si>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</si>
  <si>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</si>
  <si>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</si>
  <si>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</si>
  <si>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</si>
  <si>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</si>
  <si>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</si>
  <si>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</si>
  <si>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</si>
  <si>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</si>
  <si>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</si>
  <si>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</si>
  <si>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</si>
  <si>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</si>
  <si>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</si>
  <si>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</si>
  <si>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</si>
  <si>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</si>
  <si>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</si>
  <si>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</si>
  <si>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</si>
  <si>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</si>
  <si>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</si>
  <si>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</si>
  <si>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</si>
  <si>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</si>
  <si>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</si>
  <si>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</si>
  <si>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</si>
  <si>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</si>
  <si>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</si>
  <si>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</si>
  <si>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</si>
  <si>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</si>
  <si>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</si>
  <si>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</si>
  <si>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</si>
  <si>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</si>
  <si>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</si>
  <si>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</si>
  <si>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</si>
  <si>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</si>
  <si>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</si>
  <si>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</si>
  <si>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</si>
  <si>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</si>
  <si>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</si>
  <si>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</si>
  <si>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</si>
  <si>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</si>
  <si>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</si>
  <si>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</si>
  <si>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</si>
  <si>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</si>
  <si>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</si>
  <si>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</si>
  <si>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</si>
  <si>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</si>
  <si>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</si>
  <si>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</si>
  <si>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</si>
  <si>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</si>
  <si>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</si>
  <si>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</si>
  <si>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</si>
  <si>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</si>
  <si>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</si>
  <si>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</si>
  <si>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</si>
  <si>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</si>
  <si>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</si>
  <si>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</si>
  <si>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</si>
  <si>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</si>
  <si>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</si>
  <si>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</si>
  <si>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</si>
  <si>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</si>
  <si>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</si>
  <si>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</si>
  <si>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</si>
  <si>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</si>
  <si>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</si>
  <si>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</si>
  <si>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</si>
  <si>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</si>
  <si>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</si>
  <si>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</si>
  <si>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</si>
  <si>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</si>
  <si>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</si>
  <si>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</si>
  <si>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</si>
  <si>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</si>
  <si>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</si>
  <si>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</si>
  <si>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</si>
  <si>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</si>
  <si>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</si>
  <si>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</si>
  <si>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</si>
  <si>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</si>
  <si>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</si>
  <si>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</si>
  <si>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</si>
  <si>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</si>
  <si>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</si>
  <si>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</si>
  <si>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</si>
  <si>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</si>
  <si>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</si>
  <si>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</si>
  <si>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</si>
  <si>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</si>
  <si>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</si>
  <si>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</si>
  <si>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</si>
  <si>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</si>
  <si>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</si>
  <si>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</si>
  <si>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</si>
  <si>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</si>
  <si>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</si>
  <si>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</si>
  <si>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</si>
  <si>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</si>
  <si>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</si>
  <si>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</si>
  <si>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</si>
  <si>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</si>
  <si>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</si>
  <si>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</si>
  <si>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</si>
  <si>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</si>
  <si>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</si>
  <si>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</si>
  <si>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</si>
  <si>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</si>
  <si>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</si>
  <si>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</si>
  <si>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</si>
  <si>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</si>
  <si>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</si>
  <si>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</si>
  <si>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</si>
  <si>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</si>
  <si>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</si>
  <si>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</si>
  <si>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</si>
  <si>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</si>
  <si>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</si>
  <si>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</si>
  <si>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</si>
  <si>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</si>
  <si>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</si>
  <si>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</si>
  <si>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</si>
  <si>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</si>
  <si>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</si>
  <si>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</si>
  <si>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</si>
  <si>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</si>
  <si>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</si>
  <si>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</si>
  <si>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</si>
  <si>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</si>
  <si>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</si>
  <si>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</si>
  <si>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</si>
  <si>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</si>
  <si>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</si>
  <si>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</si>
  <si>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</si>
  <si>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</si>
  <si>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</si>
  <si>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</si>
  <si>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</si>
  <si>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</si>
  <si>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</si>
  <si>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</si>
  <si>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</si>
  <si>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</si>
  <si>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</si>
  <si>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</si>
  <si>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</si>
  <si>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</si>
  <si>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</si>
  <si>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</si>
  <si>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</si>
  <si>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</si>
  <si>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</si>
  <si>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</si>
  <si>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</si>
  <si>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</si>
  <si>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</si>
  <si>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</si>
  <si>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</si>
  <si>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</si>
  <si>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</si>
  <si>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</si>
  <si>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</si>
  <si>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</si>
  <si>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</si>
  <si>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</si>
  <si>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</si>
  <si>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</si>
  <si>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</si>
  <si>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</si>
  <si>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</si>
  <si>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</si>
  <si>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</si>
  <si>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</si>
  <si>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</si>
  <si>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</si>
  <si>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</si>
  <si>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</si>
  <si>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</si>
  <si>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</si>
  <si>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</si>
  <si>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</si>
  <si>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</si>
  <si>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</si>
  <si>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</si>
  <si>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</si>
  <si>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</si>
  <si>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</si>
  <si>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</si>
  <si>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</si>
  <si>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</si>
  <si>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</si>
  <si>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</si>
  <si>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</si>
  <si>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</si>
  <si>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</si>
  <si>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</si>
  <si>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</si>
  <si>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</si>
  <si>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</si>
  <si>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</si>
  <si>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</si>
  <si>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</si>
  <si>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</si>
  <si>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</si>
  <si>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</si>
  <si>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</si>
  <si>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</si>
  <si>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</si>
  <si>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</si>
  <si>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</si>
  <si>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</si>
  <si>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</si>
  <si>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</si>
  <si>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</si>
  <si>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</si>
  <si>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</si>
  <si>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</si>
  <si>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</si>
  <si>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</si>
  <si>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</si>
  <si>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</si>
  <si>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</si>
  <si>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</si>
  <si>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</si>
  <si>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</si>
  <si>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</si>
  <si>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</si>
  <si>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</si>
  <si>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</si>
  <si>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</si>
  <si>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</si>
  <si>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</si>
  <si>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</si>
  <si>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</si>
  <si>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</si>
  <si>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</si>
  <si>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</si>
  <si>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</si>
  <si>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</si>
  <si>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</si>
  <si>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</si>
  <si>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</si>
  <si>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</si>
  <si>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</si>
  <si>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</si>
  <si>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</si>
  <si>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</si>
  <si>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</si>
  <si>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</si>
  <si>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</si>
  <si>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</si>
  <si>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</si>
  <si>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</si>
  <si>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</si>
  <si>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</si>
  <si>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</si>
  <si>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</si>
  <si>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</si>
  <si>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</si>
  <si>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</si>
  <si>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</si>
  <si>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</si>
  <si>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</si>
  <si>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</si>
  <si>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</si>
  <si>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</si>
  <si>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</si>
  <si>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</si>
  <si>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</si>
  <si>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</si>
  <si>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</si>
  <si>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</si>
  <si>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</si>
  <si>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</si>
  <si>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</si>
  <si>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</si>
  <si>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</si>
  <si>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</si>
  <si>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</si>
  <si>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</si>
  <si>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</si>
  <si>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</si>
  <si>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</si>
  <si>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</si>
  <si>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</si>
  <si>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</si>
  <si>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</si>
  <si>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</si>
  <si>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</si>
  <si>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</si>
  <si>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</si>
  <si>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</si>
  <si>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</si>
  <si>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</si>
  <si>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</si>
  <si>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</si>
  <si>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</si>
  <si>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</si>
  <si>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</si>
  <si>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</si>
  <si>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</si>
  <si>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</si>
  <si>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</si>
  <si>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</si>
  <si>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</si>
  <si>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</si>
  <si>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</si>
  <si>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</si>
  <si>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</si>
  <si>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</si>
  <si>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</si>
  <si>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</si>
  <si>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</si>
  <si>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</si>
  <si>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</si>
  <si>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</si>
  <si>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</si>
  <si>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</si>
  <si>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</si>
  <si>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</si>
  <si>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</si>
  <si>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</si>
  <si>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</si>
  <si>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</si>
  <si>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</si>
  <si>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</si>
  <si>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</si>
  <si>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</si>
  <si>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</si>
  <si>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</si>
  <si>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</si>
  <si>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</si>
  <si>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</si>
  <si>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</si>
  <si>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</si>
  <si>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</si>
  <si>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</si>
  <si>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</si>
  <si>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</si>
  <si>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</si>
  <si>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</si>
  <si>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</si>
  <si>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</si>
  <si>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</si>
  <si>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</si>
  <si>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</si>
  <si>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</si>
  <si>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</si>
  <si>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</si>
  <si>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</si>
  <si>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</si>
  <si>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</si>
  <si>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</si>
  <si>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</si>
  <si>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</si>
  <si>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</si>
  <si>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</si>
  <si>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</si>
  <si>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</si>
  <si>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</si>
  <si>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</si>
  <si>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</si>
  <si>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</si>
  <si>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</si>
  <si>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</si>
  <si>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</si>
  <si>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</si>
  <si>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</si>
  <si>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</si>
  <si>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</si>
  <si>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</si>
  <si>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</si>
  <si>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</si>
  <si>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</si>
  <si>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</si>
  <si>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</si>
  <si>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</si>
  <si>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</si>
  <si>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</si>
  <si>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</si>
  <si>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</si>
  <si>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</si>
  <si>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</si>
  <si>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</si>
  <si>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</si>
  <si>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</si>
  <si>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</si>
  <si>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</si>
  <si>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</si>
  <si>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</si>
  <si>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</si>
  <si>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</si>
  <si>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</si>
  <si>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</si>
  <si>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</si>
  <si>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</si>
  <si>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</si>
  <si>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</si>
  <si>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</si>
  <si>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</si>
  <si>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</si>
  <si>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</si>
  <si>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</si>
  <si>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</si>
  <si>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</si>
  <si>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</si>
  <si>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</si>
  <si>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</si>
  <si>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</si>
  <si>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</si>
  <si>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</si>
  <si>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</si>
  <si>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</si>
  <si>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</si>
  <si>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</si>
  <si>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</si>
  <si>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</si>
  <si>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</si>
  <si>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</si>
  <si>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</si>
  <si>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</si>
  <si>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</si>
  <si>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</si>
  <si>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</si>
  <si>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</si>
  <si>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</si>
  <si>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</si>
  <si>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</si>
  <si>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</si>
  <si>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</si>
  <si>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</si>
  <si>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</si>
  <si>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</si>
  <si>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</si>
  <si>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</si>
  <si>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</si>
  <si>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</si>
  <si>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</si>
  <si>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</si>
  <si>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</si>
  <si>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</si>
  <si>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</si>
  <si>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</si>
  <si>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</si>
  <si>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</si>
  <si>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</si>
  <si>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</si>
  <si>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</si>
  <si>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</si>
  <si>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</si>
  <si>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</si>
  <si>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</si>
  <si>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</si>
  <si>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</si>
  <si>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</si>
  <si>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</si>
  <si>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</si>
  <si>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</si>
  <si>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</si>
  <si>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</si>
  <si>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</si>
  <si>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</si>
  <si>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</si>
  <si>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</si>
  <si>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</si>
  <si>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</si>
  <si>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</si>
  <si>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</si>
  <si>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</si>
  <si>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</si>
  <si>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</si>
  <si>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</si>
  <si>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</si>
  <si>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</si>
  <si>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</si>
  <si>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</si>
  <si>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</si>
  <si>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</si>
  <si>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</si>
  <si>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</si>
  <si>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</si>
  <si>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</si>
  <si>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</si>
  <si>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</si>
  <si>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</si>
  <si>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</si>
  <si>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</si>
  <si>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</si>
  <si>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</si>
  <si>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</si>
  <si>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</si>
  <si>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</si>
  <si>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</si>
  <si>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</si>
  <si>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</si>
  <si>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</si>
  <si>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</si>
  <si>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</si>
  <si>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</si>
  <si>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</si>
  <si>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</si>
  <si>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</si>
  <si>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</si>
  <si>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</si>
  <si>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</si>
  <si>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</si>
  <si>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</si>
  <si>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</si>
  <si>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</si>
  <si>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</si>
  <si>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</si>
  <si>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</si>
  <si>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</si>
  <si>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</si>
  <si>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</si>
  <si>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</si>
  <si>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</si>
  <si>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</si>
  <si>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</si>
  <si>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</si>
  <si>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</si>
  <si>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</si>
  <si>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</si>
  <si>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</si>
  <si>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</si>
  <si>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</si>
  <si>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</si>
  <si>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</si>
  <si>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</si>
  <si>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</si>
  <si>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</si>
  <si>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</si>
  <si>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</si>
  <si>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</si>
  <si>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</si>
  <si>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</si>
  <si>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</si>
  <si>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</si>
  <si>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</si>
  <si>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</si>
  <si>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</si>
  <si>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</si>
  <si>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</si>
  <si>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</si>
  <si>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</si>
  <si>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</si>
  <si>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</si>
  <si>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</si>
  <si>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</si>
  <si>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</si>
  <si>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</si>
  <si>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</si>
  <si>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</si>
  <si>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</si>
  <si>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</si>
  <si>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</si>
  <si>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</si>
  <si>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</si>
  <si>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</si>
  <si>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</si>
  <si>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</si>
  <si>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</si>
  <si>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</si>
  <si>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</si>
  <si>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</si>
  <si>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</si>
  <si>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</si>
  <si>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</si>
  <si>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</si>
  <si>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</si>
  <si>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</si>
  <si>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</si>
  <si>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</si>
  <si>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</si>
  <si>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</si>
  <si>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</si>
  <si>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</si>
  <si>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</si>
  <si>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</si>
  <si>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</si>
  <si>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</si>
  <si>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</si>
  <si>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</si>
  <si>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</si>
  <si>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</si>
  <si>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</si>
  <si>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</si>
  <si>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</si>
  <si>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</si>
  <si>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</si>
  <si>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</si>
  <si>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</si>
  <si>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</si>
  <si>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</si>
  <si>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</si>
  <si>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</si>
  <si>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</si>
  <si>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</si>
  <si>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</si>
  <si>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</si>
  <si>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</si>
  <si>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</si>
  <si>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</si>
  <si>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</si>
  <si>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</si>
  <si>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</si>
  <si>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</si>
  <si>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</si>
  <si>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</si>
  <si>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</si>
  <si>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</si>
  <si>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</si>
  <si>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</si>
  <si>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</si>
  <si>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</si>
  <si>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</si>
  <si>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</si>
  <si>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</si>
  <si>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</si>
  <si>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</si>
  <si>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</si>
  <si>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</si>
  <si>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</si>
  <si>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</si>
  <si>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</si>
  <si>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</si>
  <si>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</si>
  <si>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</si>
  <si>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</si>
  <si>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</si>
  <si>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</si>
  <si>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</si>
  <si>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</si>
  <si>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</si>
  <si>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</si>
  <si>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</si>
  <si>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</si>
  <si>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</si>
  <si>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</si>
  <si>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</si>
  <si>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</si>
  <si>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</si>
  <si>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</si>
  <si>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</si>
  <si>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</si>
  <si>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</si>
  <si>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</si>
  <si>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</si>
  <si>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</si>
  <si>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</si>
  <si>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</si>
  <si>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</si>
  <si>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</si>
  <si>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</si>
  <si>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</si>
  <si>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</si>
  <si>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</si>
  <si>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</si>
  <si>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</si>
  <si>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</si>
  <si>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</si>
  <si>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</si>
  <si>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</si>
  <si>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</si>
  <si>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</si>
  <si>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</si>
  <si>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</si>
  <si>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</si>
  <si>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</si>
  <si>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</si>
  <si>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</si>
  <si>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</si>
  <si>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</si>
  <si>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</si>
  <si>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</si>
  <si>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</si>
  <si>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</si>
  <si>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</si>
  <si>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</si>
  <si>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</si>
  <si>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</si>
  <si>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</si>
  <si>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</si>
  <si>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</si>
  <si>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</si>
  <si>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</si>
  <si>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</si>
  <si>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</si>
  <si>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</si>
  <si>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</si>
  <si>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</si>
  <si>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</si>
  <si>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</si>
  <si>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</si>
  <si>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</si>
  <si>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</si>
  <si>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</si>
  <si>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</si>
  <si>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</si>
  <si>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</si>
  <si>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</si>
  <si>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</si>
  <si>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</si>
  <si>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</si>
  <si>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</si>
  <si>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</si>
  <si>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</si>
  <si>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</si>
  <si>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</si>
  <si>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</si>
  <si>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</si>
  <si>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</si>
  <si>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</si>
  <si>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</si>
  <si>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</si>
  <si>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</si>
  <si>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</si>
  <si>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</si>
  <si>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</si>
  <si>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</si>
  <si>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</si>
  <si>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</si>
  <si>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</si>
  <si>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</si>
  <si>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</si>
  <si>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</si>
  <si>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</si>
  <si>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</si>
  <si>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</si>
  <si>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</si>
  <si>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</si>
  <si>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</si>
  <si>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</si>
  <si>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</si>
  <si>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</si>
  <si>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</si>
  <si>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</si>
  <si>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</si>
  <si>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</si>
  <si>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</si>
  <si>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</si>
  <si>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</si>
  <si>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</si>
  <si>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</si>
  <si>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</si>
  <si>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</si>
  <si>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</si>
  <si>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</si>
  <si>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</si>
  <si>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</si>
  <si>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</si>
  <si>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</si>
  <si>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</si>
  <si>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</si>
  <si>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</si>
  <si>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</si>
  <si>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</si>
  <si>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</si>
  <si>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</si>
  <si>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</si>
  <si>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</si>
  <si>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</si>
  <si>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</si>
  <si>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</si>
  <si>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</si>
  <si>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</si>
  <si>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</si>
  <si>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</si>
  <si>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</si>
  <si>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</si>
  <si>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</si>
  <si>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</si>
  <si>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</si>
  <si>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</si>
  <si>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</si>
  <si>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</si>
  <si>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</si>
  <si>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</si>
  <si>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</si>
  <si>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</si>
  <si>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</si>
  <si>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</si>
  <si>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</si>
  <si>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</si>
  <si>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</si>
  <si>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</si>
  <si>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</si>
  <si>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</si>
  <si>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</si>
  <si>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</si>
  <si>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</si>
  <si>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</si>
  <si>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</si>
  <si>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</si>
  <si>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</si>
  <si>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</si>
  <si>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</si>
  <si>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</si>
  <si>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</si>
  <si>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</si>
  <si>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</si>
  <si>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</si>
  <si>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</si>
  <si>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</si>
  <si>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</si>
  <si>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</si>
  <si>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</si>
  <si>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</si>
  <si>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</si>
  <si>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</si>
  <si>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</si>
  <si>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</si>
  <si>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</si>
  <si>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</si>
  <si>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</si>
  <si>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</si>
  <si>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</si>
  <si>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</si>
  <si>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</si>
  <si>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</si>
  <si>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</si>
  <si>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</si>
  <si>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</si>
  <si>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</si>
  <si>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</si>
  <si>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</si>
  <si>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</si>
  <si>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</si>
  <si>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</si>
  <si>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</si>
  <si>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</si>
  <si>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</si>
  <si>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</si>
  <si>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</si>
  <si>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</si>
  <si>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</si>
  <si>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</si>
  <si>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</si>
  <si>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</si>
  <si>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</si>
  <si>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</si>
  <si>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</si>
  <si>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</si>
  <si>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</si>
  <si>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</si>
  <si>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</si>
  <si>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</si>
  <si>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</si>
  <si>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</si>
  <si>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</si>
  <si>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</si>
  <si>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</si>
  <si>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</si>
  <si>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</si>
  <si>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</si>
  <si>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</si>
  <si>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</si>
  <si>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</si>
  <si>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</si>
  <si>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</si>
  <si>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</si>
  <si>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</si>
  <si>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</si>
  <si>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</si>
  <si>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</si>
  <si>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</si>
  <si>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</si>
  <si>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</si>
  <si>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</si>
  <si>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</si>
  <si>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</si>
  <si>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</si>
  <si>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</si>
  <si>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</si>
  <si>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</si>
  <si>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</si>
  <si>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</si>
  <si>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</si>
  <si>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</si>
  <si>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</si>
  <si>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</si>
  <si>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</si>
  <si>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</si>
  <si>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</si>
  <si>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</si>
  <si>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</si>
  <si>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</si>
  <si>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</si>
  <si>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</si>
  <si>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</si>
  <si>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</si>
  <si>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</si>
  <si>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</si>
  <si>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</si>
  <si>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</si>
  <si>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</si>
  <si>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</si>
  <si>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</si>
  <si>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</si>
  <si>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</si>
  <si>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</si>
  <si>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</si>
  <si>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</si>
  <si>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</si>
  <si>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</si>
  <si>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</si>
  <si>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</si>
  <si>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</si>
  <si>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</si>
  <si>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</si>
  <si>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</si>
  <si>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</si>
  <si>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</si>
  <si>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</si>
  <si>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</si>
  <si>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</si>
  <si>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</si>
  <si>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</si>
  <si>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</si>
  <si>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</si>
  <si>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</si>
  <si>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</si>
  <si>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</si>
  <si>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</si>
  <si>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</si>
  <si>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</si>
  <si>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</si>
  <si>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</si>
  <si>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</si>
  <si>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</si>
  <si>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</si>
  <si>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</si>
  <si>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</si>
  <si>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</si>
  <si>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</si>
  <si>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</si>
  <si>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</si>
  <si>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</si>
  <si>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</si>
  <si>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</si>
  <si>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</si>
  <si>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</si>
  <si>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</si>
  <si>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</si>
  <si>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</si>
  <si>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</si>
  <si>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</si>
  <si>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</si>
  <si>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</si>
  <si>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</si>
  <si>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</si>
  <si>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</si>
  <si>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</si>
  <si>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</si>
  <si>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</si>
  <si>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</si>
  <si>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</si>
  <si>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</si>
  <si>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</si>
  <si>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</si>
  <si>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</si>
  <si>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</si>
  <si>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</si>
  <si>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</si>
  <si>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</si>
  <si>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</si>
  <si>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</si>
  <si>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</si>
  <si>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</si>
  <si>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</si>
  <si>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</si>
  <si>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</si>
  <si>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</si>
  <si>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</si>
  <si>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</si>
  <si>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</si>
  <si>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</si>
  <si>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</si>
  <si>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</si>
  <si>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</si>
  <si>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</si>
  <si>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</si>
  <si>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</si>
  <si>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</si>
  <si>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</si>
  <si>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</si>
  <si>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</si>
  <si>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</si>
  <si>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</si>
  <si>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</si>
  <si>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</si>
  <si>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</si>
  <si>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</si>
  <si>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</si>
  <si>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</si>
  <si>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</si>
  <si>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</si>
  <si>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</si>
  <si>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</si>
  <si>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</si>
  <si>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</si>
  <si>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</si>
  <si>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</si>
  <si>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</si>
  <si>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</si>
  <si>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</si>
  <si>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</si>
  <si>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</si>
  <si>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</si>
  <si>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</si>
  <si>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</si>
  <si>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</si>
  <si>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</si>
  <si>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</si>
  <si>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</si>
  <si>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</si>
  <si>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</si>
  <si>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</si>
  <si>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</si>
  <si>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</si>
  <si>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</si>
  <si>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</si>
  <si>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</si>
  <si>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</si>
  <si>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</si>
  <si>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</si>
  <si>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</si>
  <si>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</si>
  <si>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</si>
  <si>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</si>
  <si>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</si>
  <si>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</si>
  <si>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</si>
  <si>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</si>
  <si>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</si>
  <si>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</si>
  <si>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</si>
  <si>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</si>
  <si>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</si>
  <si>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</si>
  <si>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</si>
  <si>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</si>
  <si>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</si>
  <si>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</si>
  <si>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</si>
  <si>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</si>
  <si>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</si>
  <si>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</si>
  <si>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</si>
  <si>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</si>
  <si>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</si>
  <si>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</si>
  <si>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</si>
  <si>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</si>
  <si>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</si>
  <si>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</si>
  <si>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</si>
  <si>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</si>
  <si>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</si>
  <si>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</si>
  <si>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</si>
  <si>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</si>
  <si>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</si>
  <si>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</si>
  <si>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</si>
  <si>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</si>
  <si>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</si>
  <si>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</si>
  <si>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</si>
  <si>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</si>
  <si>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</si>
  <si>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</si>
  <si>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</si>
  <si>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</si>
  <si>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</si>
  <si>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</si>
  <si>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</si>
  <si>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</si>
  <si>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</si>
  <si>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</si>
  <si>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</si>
  <si>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</si>
  <si>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</si>
  <si>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</si>
  <si>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</si>
  <si>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</si>
  <si>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</si>
  <si>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</si>
  <si>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</si>
  <si>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</si>
  <si>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</si>
  <si>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</si>
  <si>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</si>
  <si>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</si>
  <si>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</si>
  <si>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</si>
  <si>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</si>
  <si>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</si>
  <si>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</si>
  <si>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</si>
  <si>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</si>
  <si>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</si>
  <si>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</si>
  <si>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</si>
  <si>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</si>
  <si>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</si>
  <si>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</si>
  <si>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</si>
  <si>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</si>
  <si>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</si>
  <si>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</si>
  <si>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</si>
  <si>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</si>
  <si>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</si>
  <si>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</si>
  <si>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</si>
  <si>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</si>
  <si>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</si>
  <si>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</si>
  <si>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</si>
  <si>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</si>
  <si>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</si>
  <si>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</si>
  <si>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</si>
  <si>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</si>
  <si>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</si>
  <si>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</si>
  <si>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</si>
  <si>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</si>
  <si>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</si>
  <si>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</si>
  <si>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</si>
  <si>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</si>
  <si>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</si>
  <si>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</si>
  <si>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</si>
  <si>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</si>
  <si>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</si>
  <si>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</si>
  <si>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</si>
  <si>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</si>
  <si>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</si>
  <si>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</si>
  <si>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</si>
  <si>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</si>
  <si>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</si>
  <si>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</si>
  <si>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</si>
  <si>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</si>
  <si>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</si>
  <si>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</si>
  <si>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</si>
  <si>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</si>
  <si>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</si>
  <si>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</si>
  <si>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</si>
  <si>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</si>
  <si>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</si>
  <si>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</si>
  <si>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</si>
  <si>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</si>
  <si>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</si>
  <si>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</si>
  <si>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</si>
  <si>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</si>
  <si>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</si>
  <si>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</si>
  <si>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</si>
  <si>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</si>
  <si>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</si>
  <si>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</si>
  <si>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</si>
  <si>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</si>
  <si>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</si>
  <si>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</si>
  <si>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</si>
  <si>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</si>
  <si>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</si>
  <si>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</si>
  <si>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</si>
  <si>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</si>
  <si>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</si>
  <si>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</si>
  <si>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</si>
  <si>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</si>
  <si>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</si>
  <si>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</si>
  <si>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</si>
  <si>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</si>
  <si>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</si>
  <si>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</si>
  <si>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</si>
  <si>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</si>
  <si>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</si>
  <si>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</si>
  <si>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</si>
  <si>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</si>
  <si>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</si>
  <si>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</si>
  <si>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</si>
  <si>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</si>
  <si>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</si>
  <si>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</si>
  <si>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</si>
  <si>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</si>
  <si>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</si>
  <si>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</si>
  <si>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</si>
  <si>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</si>
  <si>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</si>
  <si>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</si>
  <si>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</si>
  <si>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</si>
  <si>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</si>
  <si>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</si>
  <si>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</si>
  <si>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</si>
  <si>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</si>
  <si>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</si>
  <si>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</si>
  <si>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</si>
  <si>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</si>
  <si>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</si>
  <si>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</si>
  <si>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</si>
  <si>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</si>
  <si>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</si>
  <si>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</si>
  <si>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</si>
  <si>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</si>
  <si>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</si>
  <si>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</si>
  <si>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</si>
  <si>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</si>
  <si>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</si>
  <si>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</si>
  <si>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</si>
  <si>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</si>
  <si>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</si>
  <si>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</si>
  <si>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</si>
  <si>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</si>
  <si>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</si>
  <si>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</si>
  <si>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</si>
  <si>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</si>
  <si>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</si>
  <si>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</si>
  <si>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</si>
  <si>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</si>
  <si>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</si>
  <si>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</si>
  <si>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</si>
  <si>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</si>
  <si>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</si>
  <si>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</si>
  <si>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</si>
  <si>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</si>
  <si>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</si>
  <si>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</si>
  <si>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</si>
  <si>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</si>
  <si>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</si>
  <si>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</si>
  <si>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</si>
  <si>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</si>
  <si>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</si>
  <si>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</si>
  <si>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</si>
  <si>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</si>
  <si>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</si>
  <si>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</si>
  <si>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</si>
  <si>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</si>
  <si>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</si>
  <si>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</si>
  <si>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</si>
  <si>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</si>
  <si>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</si>
  <si>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</si>
  <si>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</si>
  <si>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</si>
  <si>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</si>
  <si>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</si>
  <si>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</si>
  <si>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</si>
  <si>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</si>
  <si>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</si>
  <si>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</si>
  <si>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</si>
  <si>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</si>
  <si>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</si>
  <si>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</si>
  <si>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</si>
  <si>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</si>
  <si>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</si>
  <si>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</si>
  <si>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</si>
  <si>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</si>
  <si>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</si>
  <si>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</si>
  <si>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</si>
  <si>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</si>
  <si>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</si>
  <si>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</si>
  <si>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</si>
  <si>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</si>
  <si>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</si>
  <si>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</si>
  <si>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</si>
  <si>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</si>
  <si>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</si>
  <si>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</si>
  <si>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</si>
  <si>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</si>
  <si>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</si>
  <si>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</si>
  <si>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</si>
  <si>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</si>
  <si>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</si>
  <si>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</si>
  <si>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</si>
  <si>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</si>
  <si>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</si>
  <si>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</si>
  <si>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</si>
  <si>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</si>
  <si>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</si>
  <si>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</si>
  <si>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</si>
  <si>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</si>
  <si>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</si>
  <si>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</si>
  <si>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</si>
  <si>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</si>
  <si>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</si>
  <si>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</si>
  <si>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</si>
  <si>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</si>
  <si>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</si>
  <si>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</si>
  <si>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</si>
  <si>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</si>
  <si>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</si>
  <si>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</si>
  <si>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</si>
  <si>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</si>
  <si>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</si>
  <si>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</si>
  <si>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</si>
  <si>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</si>
  <si>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</si>
  <si>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</si>
  <si>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</si>
  <si>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</si>
  <si>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</si>
  <si>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</si>
  <si>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</si>
  <si>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</si>
  <si>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</si>
  <si>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</si>
  <si>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</si>
  <si>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</si>
  <si>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</si>
  <si>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</si>
  <si>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</si>
  <si>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</si>
  <si>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</si>
  <si>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</si>
  <si>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</si>
  <si>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</si>
  <si>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</si>
  <si>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</si>
  <si>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</si>
  <si>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</si>
  <si>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</si>
  <si>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</si>
  <si>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</si>
  <si>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</si>
  <si>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</si>
  <si>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</si>
  <si>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</si>
  <si>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</si>
  <si>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</si>
  <si>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</si>
  <si>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</si>
  <si>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</si>
  <si>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</si>
  <si>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</si>
  <si>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</si>
  <si>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</si>
  <si>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</si>
  <si>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</si>
  <si>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</si>
  <si>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</si>
  <si>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</si>
  <si>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</si>
  <si>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</si>
  <si>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</si>
  <si>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</si>
  <si>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</si>
  <si>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</si>
  <si>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</si>
  <si>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</si>
  <si>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</si>
  <si>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</si>
  <si>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</si>
  <si>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</si>
  <si>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</si>
  <si>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</si>
  <si>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</si>
  <si>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</si>
  <si>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</si>
  <si>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</si>
  <si>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</si>
  <si>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</si>
  <si>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</si>
  <si>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</si>
  <si>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</si>
  <si>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</si>
  <si>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</si>
  <si>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</si>
  <si>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</si>
  <si>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</si>
  <si>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</si>
  <si>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</si>
  <si>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</si>
  <si>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</si>
  <si>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</si>
  <si>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</si>
  <si>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</si>
  <si>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</si>
  <si>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</si>
  <si>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</si>
  <si>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</si>
  <si>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</si>
  <si>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</si>
  <si>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</si>
  <si>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</si>
  <si>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</si>
  <si>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</si>
  <si>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</si>
  <si>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</si>
  <si>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</si>
  <si>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</si>
  <si>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</si>
  <si>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</si>
  <si>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</si>
  <si>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</si>
  <si>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</si>
  <si>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</si>
  <si>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</si>
  <si>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</si>
  <si>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</si>
  <si>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</si>
  <si>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</si>
  <si>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</si>
  <si>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</si>
  <si>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</si>
  <si>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</si>
  <si>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</si>
  <si>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</si>
  <si>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</si>
  <si>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</si>
  <si>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</si>
  <si>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</si>
  <si>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</si>
  <si>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</si>
  <si>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</si>
  <si>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</si>
  <si>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</si>
  <si>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</si>
  <si>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</si>
  <si>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</si>
  <si>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</si>
  <si>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</si>
  <si>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</si>
  <si>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</si>
  <si>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</si>
  <si>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</si>
  <si>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</si>
  <si>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</si>
  <si>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</si>
  <si>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</si>
  <si>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</si>
  <si>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</si>
  <si>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</si>
  <si>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</si>
  <si>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</si>
  <si>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</si>
  <si>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</si>
  <si>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</si>
  <si>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</si>
  <si>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</si>
  <si>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</si>
  <si>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</si>
  <si>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</si>
  <si>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</si>
  <si>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</si>
  <si>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</si>
  <si>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</si>
  <si>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</si>
  <si>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</si>
  <si>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</si>
  <si>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</si>
  <si>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</si>
  <si>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</si>
  <si>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</si>
  <si>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</si>
  <si>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</si>
  <si>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</si>
  <si>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</si>
  <si>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</si>
  <si>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</si>
  <si>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</si>
  <si>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</si>
  <si>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</si>
  <si>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</si>
  <si>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</si>
  <si>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</si>
  <si>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</si>
  <si>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</si>
  <si>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</si>
  <si>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</si>
  <si>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</si>
  <si>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</si>
  <si>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</si>
  <si>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</si>
  <si>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</si>
  <si>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</si>
  <si>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</si>
  <si>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</si>
  <si>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</si>
  <si>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</si>
  <si>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</si>
  <si>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</si>
  <si>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</si>
  <si>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</si>
  <si>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</si>
  <si>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</si>
  <si>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</si>
  <si>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</si>
  <si>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</si>
  <si>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</si>
  <si>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</si>
  <si>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</si>
  <si>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</si>
  <si>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</si>
  <si>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</si>
  <si>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</si>
  <si>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</si>
  <si>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</si>
  <si>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</si>
  <si>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</si>
  <si>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</si>
  <si>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</si>
  <si>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</si>
  <si>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</si>
  <si>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</si>
  <si>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</si>
  <si>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</si>
  <si>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</si>
  <si>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</si>
  <si>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</si>
  <si>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</si>
  <si>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</si>
  <si>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</si>
  <si>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</si>
  <si>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</si>
  <si>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</si>
  <si>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</si>
  <si>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</si>
  <si>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</si>
  <si>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</si>
  <si>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</si>
  <si>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</si>
  <si>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</si>
  <si>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</si>
  <si>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</si>
  <si>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</si>
  <si>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</si>
  <si>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</si>
  <si>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</si>
  <si>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</si>
  <si>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</si>
  <si>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</si>
  <si>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</si>
  <si>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</si>
  <si>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</si>
  <si>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</si>
  <si>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</si>
  <si>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</si>
  <si>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</si>
  <si>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</si>
  <si>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</si>
  <si>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</si>
  <si>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</si>
  <si>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</si>
  <si>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</si>
  <si>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</si>
  <si>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</si>
  <si>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</si>
  <si>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</si>
  <si>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</si>
  <si>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</si>
  <si>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</si>
  <si>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</si>
  <si>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</si>
  <si>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</si>
  <si>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</si>
  <si>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</si>
  <si>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</si>
  <si>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</si>
  <si>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</si>
  <si>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</si>
  <si>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</si>
  <si>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</si>
  <si>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</si>
  <si>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</si>
  <si>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</si>
  <si>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</si>
  <si>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</si>
  <si>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</si>
  <si>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</si>
  <si>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</si>
  <si>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</si>
  <si>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</si>
  <si>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</si>
  <si>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</si>
  <si>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</si>
  <si>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</si>
  <si>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</si>
  <si>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</si>
  <si>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</si>
  <si>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</si>
  <si>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</si>
  <si>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</si>
  <si>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</si>
  <si>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</si>
  <si>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</si>
  <si>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</si>
  <si>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</si>
  <si>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</si>
  <si>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</si>
  <si>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</si>
  <si>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</si>
  <si>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</si>
  <si>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</si>
  <si>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</si>
  <si>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</si>
  <si>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</si>
  <si>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</si>
  <si>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</si>
  <si>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</si>
  <si>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</si>
  <si>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</si>
  <si>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</si>
  <si>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</si>
  <si>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</si>
  <si>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</si>
  <si>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</si>
  <si>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</si>
  <si>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</si>
  <si>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</si>
  <si>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</si>
  <si>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</si>
  <si>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</si>
  <si>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</si>
  <si>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</si>
  <si>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</si>
  <si>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</si>
  <si>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</si>
  <si>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</si>
  <si>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</si>
  <si>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</si>
  <si>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</si>
  <si>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</si>
  <si>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</si>
  <si>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</si>
  <si>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</si>
  <si>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</si>
  <si>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</si>
  <si>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</si>
  <si>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</si>
  <si>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</si>
  <si>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</si>
  <si>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</si>
  <si>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</si>
  <si>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</si>
  <si>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</si>
  <si>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</si>
  <si>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</si>
  <si>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</si>
  <si>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</si>
  <si>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</si>
  <si>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</si>
  <si>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</si>
  <si>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</si>
  <si>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</si>
  <si>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</si>
  <si>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</si>
  <si>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</si>
  <si>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</si>
  <si>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</si>
  <si>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</si>
  <si>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</si>
  <si>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</si>
  <si>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</si>
  <si>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</si>
  <si>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</si>
  <si>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</si>
  <si>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</si>
  <si>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</si>
  <si>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</si>
  <si>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</si>
  <si>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</si>
  <si>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</si>
  <si>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</si>
  <si>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</si>
  <si>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</si>
  <si>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</si>
  <si>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</si>
  <si>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</si>
  <si>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</si>
  <si>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</si>
  <si>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</si>
  <si>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</si>
  <si>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</si>
  <si>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</si>
  <si>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</si>
  <si>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</si>
  <si>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</si>
  <si>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</si>
  <si>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</si>
  <si>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</si>
  <si>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</si>
  <si>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</si>
  <si>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</si>
  <si>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</si>
  <si>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</si>
  <si>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</si>
  <si>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</si>
  <si>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</si>
  <si>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</si>
  <si>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</si>
  <si>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</si>
  <si>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</si>
  <si>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</si>
  <si>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</si>
  <si>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</si>
  <si>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</si>
  <si>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</si>
  <si>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</si>
  <si>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</si>
  <si>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</si>
  <si>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</si>
  <si>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</si>
  <si>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</si>
  <si>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</si>
  <si>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</si>
  <si>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</si>
  <si>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</si>
  <si>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</si>
  <si>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</si>
  <si>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</si>
  <si>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</si>
  <si>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</si>
  <si>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</si>
  <si>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</si>
  <si>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</si>
  <si>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</si>
  <si>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</si>
  <si>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</si>
  <si>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</si>
  <si>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</si>
  <si>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</si>
  <si>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</si>
  <si>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</si>
  <si>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</si>
  <si>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</si>
  <si>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</si>
  <si>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</si>
  <si>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</si>
  <si>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</si>
  <si>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</si>
  <si>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</si>
  <si>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</si>
  <si>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</si>
  <si>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</si>
  <si>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</si>
  <si>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</si>
  <si>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</si>
  <si>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</si>
  <si>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</si>
  <si>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</si>
  <si>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</si>
  <si>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</si>
  <si>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</si>
  <si>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</si>
  <si>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</si>
  <si>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</si>
  <si>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</si>
  <si>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</si>
  <si>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</si>
  <si>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</si>
  <si>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</si>
  <si>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</si>
  <si>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</si>
  <si>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</si>
  <si>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</si>
  <si>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</si>
  <si>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</si>
  <si>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</si>
  <si>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</si>
  <si>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</si>
  <si>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</si>
  <si>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</si>
  <si>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</si>
  <si>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</si>
  <si>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</si>
  <si>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</si>
  <si>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</si>
  <si>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</si>
  <si>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</si>
  <si>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</si>
  <si>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</si>
  <si>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</si>
  <si>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</si>
  <si>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</si>
  <si>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</si>
  <si>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</si>
  <si>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</si>
  <si>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</si>
  <si>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</si>
  <si>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</si>
  <si>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</si>
  <si>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</si>
  <si>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</si>
  <si>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</si>
  <si>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</si>
  <si>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</si>
  <si>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</si>
  <si>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</si>
  <si>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</si>
  <si>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</si>
  <si>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</si>
  <si>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</si>
  <si>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</si>
  <si>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</si>
  <si>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</si>
  <si>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</si>
  <si>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</si>
  <si>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</si>
  <si>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</si>
  <si>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</si>
  <si>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</si>
  <si>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</si>
  <si>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</si>
  <si>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</si>
  <si>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</si>
  <si>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</si>
  <si>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</si>
  <si>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</si>
  <si>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</si>
  <si>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</si>
  <si>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</si>
  <si>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</si>
  <si>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</si>
  <si>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</si>
  <si>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</si>
  <si>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</si>
  <si>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</si>
  <si>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</si>
  <si>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</si>
  <si>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</si>
  <si>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</si>
  <si>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</si>
  <si>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</si>
  <si>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</si>
  <si>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</si>
  <si>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</si>
  <si>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</si>
  <si>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</si>
  <si>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</si>
  <si>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</si>
  <si>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</si>
  <si>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</si>
  <si>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</si>
  <si>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</si>
  <si>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</si>
  <si>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</si>
  <si>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</si>
  <si>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</si>
  <si>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</si>
  <si>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</si>
  <si>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</si>
  <si>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</si>
  <si>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</si>
  <si>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</si>
  <si>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</si>
  <si>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</si>
  <si>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</si>
  <si>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</si>
  <si>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</si>
  <si>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</si>
  <si>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</si>
  <si>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</si>
  <si>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</si>
  <si>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</si>
  <si>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</si>
  <si>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</si>
  <si>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</si>
  <si>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</si>
  <si>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</si>
  <si>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</si>
  <si>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</si>
  <si>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</si>
  <si>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</si>
  <si>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</si>
  <si>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</si>
  <si>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</si>
  <si>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</si>
  <si>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</si>
  <si>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</si>
  <si>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</si>
  <si>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</si>
  <si>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</si>
  <si>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</si>
  <si>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</si>
  <si>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</si>
  <si>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</si>
  <si>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</si>
  <si>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</si>
  <si>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</si>
  <si>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</si>
  <si>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</si>
  <si>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</si>
  <si>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</si>
  <si>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</si>
  <si>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</si>
  <si>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</si>
  <si>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</si>
  <si>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</si>
  <si>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</si>
  <si>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</si>
  <si>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</si>
  <si>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</si>
  <si>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</si>
  <si>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</si>
  <si>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</si>
  <si>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</si>
  <si>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</si>
  <si>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</si>
  <si>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</si>
  <si>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</si>
  <si>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</si>
  <si>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</si>
  <si>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</si>
  <si>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</si>
  <si>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</si>
  <si>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</si>
  <si>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</si>
  <si>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</si>
  <si>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</si>
  <si>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</si>
  <si>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</si>
  <si>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</si>
  <si>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</si>
  <si>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</si>
  <si>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</si>
  <si>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</si>
  <si>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</si>
  <si>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</si>
  <si>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</si>
  <si>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</si>
  <si>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</si>
  <si>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</si>
  <si>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</si>
  <si>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</si>
  <si>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</si>
  <si>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</si>
  <si>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</si>
  <si>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</si>
  <si>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</si>
  <si>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</si>
  <si>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</si>
  <si>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</si>
  <si>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</si>
  <si>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</si>
  <si>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</si>
  <si>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</si>
  <si>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</si>
  <si>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</si>
  <si>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</si>
  <si>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</si>
  <si>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</si>
  <si>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</si>
  <si>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</si>
  <si>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</si>
  <si>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</si>
  <si>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</si>
  <si>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</si>
  <si>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</si>
  <si>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</si>
  <si>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</si>
  <si>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</si>
  <si>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</si>
  <si>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</si>
  <si>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</si>
  <si>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</si>
  <si>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</si>
  <si>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</si>
  <si>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</si>
  <si>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</si>
  <si>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</si>
  <si>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</si>
  <si>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</si>
  <si>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</si>
  <si>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</si>
  <si>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</si>
  <si>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</si>
  <si>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</si>
  <si>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</si>
  <si>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</si>
  <si>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</si>
  <si>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</si>
  <si>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</si>
  <si>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</si>
  <si>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</si>
  <si>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</si>
  <si>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</si>
  <si>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</si>
  <si>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</si>
  <si>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</si>
  <si>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</si>
  <si>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</si>
  <si>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</si>
  <si>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</si>
  <si>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</si>
  <si>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</si>
  <si>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</si>
  <si>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</si>
  <si>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</si>
  <si>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</si>
  <si>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</si>
  <si>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</si>
  <si>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</si>
  <si>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</si>
  <si>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</si>
  <si>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</si>
  <si>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</si>
  <si>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</si>
  <si>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</si>
  <si>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</si>
  <si>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</si>
  <si>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</si>
  <si>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</si>
  <si>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</si>
  <si>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</si>
  <si>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</si>
  <si>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</si>
  <si>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</si>
  <si>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</si>
  <si>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</si>
  <si>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</si>
  <si>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</si>
  <si>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</si>
  <si>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</si>
  <si>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</si>
  <si>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</si>
  <si>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</si>
  <si>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</si>
  <si>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</si>
  <si>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</si>
  <si>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</si>
  <si>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</si>
  <si>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</si>
  <si>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</si>
  <si>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</si>
  <si>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</si>
  <si>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</si>
  <si>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</si>
  <si>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</si>
  <si>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</si>
  <si>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</si>
  <si>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</si>
  <si>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</si>
  <si>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</si>
  <si>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</si>
  <si>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</si>
  <si>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</si>
  <si>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</si>
  <si>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</si>
  <si>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</si>
  <si>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</si>
  <si>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</si>
  <si>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</si>
  <si>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</si>
  <si>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</si>
  <si>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</si>
  <si>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</si>
  <si>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</si>
  <si>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</si>
  <si>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</si>
  <si>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</si>
  <si>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</si>
  <si>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</si>
  <si>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</si>
  <si>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</si>
  <si>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</si>
  <si>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</si>
  <si>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</si>
  <si>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</si>
  <si>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</si>
  <si>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</si>
  <si>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</si>
  <si>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</si>
  <si>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</si>
  <si>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</si>
  <si>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</si>
  <si>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</si>
  <si>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</si>
  <si>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</si>
  <si>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</si>
  <si>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</si>
  <si>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</si>
  <si>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</si>
  <si>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</si>
  <si>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</si>
  <si>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</si>
  <si>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</si>
  <si>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</si>
  <si>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</si>
  <si>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</si>
  <si>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</si>
  <si>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</si>
  <si>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</si>
  <si>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</si>
  <si>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</si>
  <si>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</si>
  <si>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</si>
  <si>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</si>
  <si>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</si>
  <si>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</si>
  <si>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</si>
  <si>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</si>
  <si>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</si>
  <si>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</si>
  <si>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</si>
  <si>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</si>
  <si>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</si>
  <si>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</si>
  <si>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</si>
  <si>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</si>
  <si>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</si>
  <si>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</si>
  <si>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</si>
  <si>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</si>
  <si>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</si>
  <si>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</si>
  <si>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</si>
  <si>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</si>
  <si>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</si>
  <si>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</si>
  <si>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</si>
  <si>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</si>
  <si>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</si>
  <si>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</si>
  <si>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</si>
  <si>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</si>
  <si>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</si>
  <si>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</si>
  <si>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</si>
  <si>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</si>
  <si>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</si>
  <si>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</si>
  <si>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</si>
  <si>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</si>
  <si>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</si>
  <si>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</si>
  <si>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</si>
  <si>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</si>
  <si>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</si>
  <si>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</si>
  <si>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</si>
  <si>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</si>
  <si>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</si>
  <si>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</si>
  <si>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</si>
  <si>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</si>
  <si>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</si>
  <si>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</si>
  <si>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</si>
  <si>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</si>
  <si>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</si>
  <si>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</si>
  <si>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</si>
  <si>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</si>
  <si>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</si>
  <si>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</si>
  <si>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</si>
  <si>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</si>
  <si>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</si>
  <si>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</si>
  <si>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</si>
  <si>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</si>
  <si>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</si>
  <si>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</si>
  <si>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</si>
  <si>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</si>
  <si>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</si>
  <si>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</si>
  <si>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</si>
  <si>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</si>
  <si>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</si>
  <si>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</si>
  <si>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</si>
  <si>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</si>
  <si>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</si>
  <si>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</si>
  <si>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</si>
  <si>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</si>
  <si>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</si>
  <si>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</si>
  <si>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</si>
  <si>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</si>
  <si>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</si>
  <si>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</si>
  <si>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</si>
  <si>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</si>
  <si>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</si>
  <si>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</si>
  <si>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</si>
  <si>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</si>
  <si>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</si>
  <si>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</si>
  <si>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</si>
  <si>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</si>
  <si>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</si>
  <si>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</si>
  <si>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</si>
  <si>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</si>
  <si>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</si>
  <si>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</si>
  <si>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</si>
  <si>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</si>
  <si>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</si>
  <si>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</si>
  <si>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</si>
  <si>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</si>
  <si>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</si>
  <si>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</si>
  <si>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</si>
  <si>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</si>
  <si>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</si>
  <si>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</si>
  <si>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</si>
  <si>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</si>
  <si>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</si>
  <si>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</si>
  <si>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</si>
  <si>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</si>
  <si>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</si>
  <si>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</si>
  <si>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</si>
  <si>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</si>
  <si>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</si>
  <si>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</si>
  <si>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</si>
  <si>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</si>
  <si>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</si>
  <si>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</si>
  <si>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</si>
  <si>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</si>
  <si>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</si>
  <si>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</si>
  <si>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</si>
  <si>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</si>
  <si>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</si>
  <si>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</si>
  <si>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</si>
  <si>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</si>
  <si>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</si>
  <si>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</si>
  <si>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</si>
  <si>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</si>
  <si>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</si>
  <si>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</si>
  <si>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</si>
  <si>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</si>
  <si>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</si>
  <si>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</si>
  <si>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</si>
  <si>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</si>
  <si>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</si>
  <si>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</si>
  <si>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</si>
  <si>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</si>
  <si>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</si>
  <si>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</si>
  <si>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</si>
  <si>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</si>
  <si>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</si>
  <si>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</si>
  <si>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</si>
  <si>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</si>
  <si>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</si>
  <si>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</si>
  <si>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</si>
  <si>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</si>
  <si>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</si>
  <si>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</si>
  <si>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</si>
  <si>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</si>
  <si>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</si>
  <si>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</si>
  <si>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</si>
  <si>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</si>
  <si>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</si>
  <si>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</si>
  <si>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</si>
  <si>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</si>
  <si>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</si>
  <si>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</si>
  <si>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</si>
  <si>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</si>
  <si>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</si>
  <si>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</si>
  <si>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</si>
  <si>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</si>
  <si>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</si>
  <si>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</si>
  <si>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</si>
  <si>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</si>
  <si>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</si>
  <si>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</si>
  <si>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</si>
  <si>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</si>
  <si>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</si>
  <si>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</si>
  <si>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</si>
  <si>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</si>
  <si>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</si>
  <si>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</si>
  <si>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</si>
  <si>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</si>
  <si>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</si>
  <si>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</si>
  <si>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</si>
  <si>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</si>
  <si>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</si>
  <si>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</si>
  <si>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</si>
  <si>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</si>
  <si>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</si>
  <si>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</si>
  <si>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</si>
  <si>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</si>
  <si>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</si>
  <si>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</si>
  <si>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</si>
  <si>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</si>
  <si>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</si>
  <si>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</si>
  <si>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</si>
  <si>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</si>
  <si>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</si>
  <si>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</si>
  <si>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</si>
  <si>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</si>
  <si>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</si>
  <si>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</si>
  <si>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</si>
  <si>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</si>
  <si>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</si>
  <si>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</si>
  <si>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</si>
  <si>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</si>
  <si>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</si>
  <si>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</si>
  <si>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</si>
  <si>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</si>
  <si>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</si>
  <si>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</si>
  <si>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</si>
  <si>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</si>
  <si>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</si>
  <si>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</si>
  <si>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</si>
  <si>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</si>
  <si>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</si>
  <si>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</si>
  <si>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</si>
  <si>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</si>
  <si>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</si>
  <si>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</si>
  <si>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</si>
  <si>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</si>
  <si>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</si>
  <si>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</si>
  <si>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</si>
  <si>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</si>
  <si>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</si>
  <si>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</si>
  <si>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</si>
  <si>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</si>
  <si>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</si>
  <si>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</si>
  <si>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</si>
  <si>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</si>
  <si>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</si>
  <si>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</si>
  <si>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</si>
  <si>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</si>
  <si>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</si>
  <si>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</si>
  <si>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</si>
  <si>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</si>
  <si>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</si>
  <si>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</si>
  <si>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</si>
  <si>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</si>
  <si>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</si>
  <si>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</si>
  <si>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</si>
  <si>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</si>
  <si>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</si>
  <si>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</si>
  <si>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</si>
  <si>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</si>
  <si>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</si>
  <si>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</si>
  <si>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</si>
  <si>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</si>
  <si>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</si>
  <si>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</si>
  <si>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</si>
  <si>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</si>
  <si>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</si>
  <si>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</si>
  <si>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</si>
  <si>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</si>
  <si>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</si>
  <si>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</si>
  <si>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</si>
  <si>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</si>
  <si>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</si>
  <si>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</si>
  <si>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</si>
  <si>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</si>
  <si>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</si>
  <si>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</si>
  <si>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</si>
  <si>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</si>
  <si>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</si>
  <si>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</si>
  <si>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</si>
  <si>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</si>
  <si>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</si>
  <si>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</si>
  <si>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</si>
  <si>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</si>
  <si>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</si>
  <si>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</si>
  <si>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</si>
  <si>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</si>
  <si>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</si>
  <si>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</si>
  <si>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</si>
  <si>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</si>
  <si>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</si>
  <si>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</si>
  <si>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</si>
  <si>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</si>
  <si>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</si>
  <si>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</si>
  <si>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</si>
  <si>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</si>
  <si>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</si>
  <si>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</si>
  <si>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</si>
  <si>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</si>
  <si>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</si>
  <si>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</si>
  <si>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</si>
  <si>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</si>
  <si>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</si>
  <si>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</si>
  <si>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</si>
  <si>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</si>
  <si>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</si>
  <si>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</si>
  <si>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</si>
  <si>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</si>
  <si>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</si>
  <si>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</si>
  <si>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</si>
  <si>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</si>
  <si>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</si>
  <si>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</si>
  <si>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</si>
  <si>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</si>
  <si>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</si>
  <si>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</si>
  <si>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</si>
  <si>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</si>
  <si>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</si>
  <si>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</si>
  <si>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</si>
  <si>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</si>
  <si>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</si>
  <si>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</si>
  <si>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</si>
  <si>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</si>
  <si>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</si>
  <si>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</si>
  <si>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</si>
  <si>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</si>
  <si>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</si>
  <si>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</si>
  <si>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</si>
  <si>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</si>
  <si>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</si>
  <si>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</si>
  <si>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</si>
  <si>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</si>
  <si>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</si>
  <si>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</si>
  <si>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</si>
  <si>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</si>
  <si>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</si>
  <si>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</si>
  <si>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</si>
  <si>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</si>
  <si>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</si>
  <si>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</si>
  <si>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</si>
  <si>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</si>
  <si>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</si>
  <si>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</si>
  <si>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</si>
  <si>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</si>
  <si>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</si>
  <si>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</si>
  <si>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</si>
  <si>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</si>
  <si>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</si>
  <si>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</si>
  <si>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</si>
  <si>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</si>
  <si>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</si>
  <si>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</si>
  <si>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</si>
  <si>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</si>
  <si>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</si>
  <si>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</si>
  <si>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</si>
  <si>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</si>
  <si>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</si>
  <si>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</si>
  <si>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</si>
  <si>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</si>
  <si>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</si>
  <si>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</si>
  <si>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</si>
  <si>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</si>
  <si>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</si>
  <si>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</si>
  <si>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</si>
  <si>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</si>
  <si>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</si>
  <si>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</si>
  <si>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</si>
  <si>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</si>
  <si>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</si>
  <si>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</si>
  <si>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</si>
  <si>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</si>
  <si>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</si>
  <si>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</si>
  <si>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</si>
  <si>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</si>
  <si>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</si>
  <si>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</si>
  <si>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</si>
  <si>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</si>
  <si>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</si>
  <si>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</si>
  <si>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</si>
  <si>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</si>
  <si>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</si>
  <si>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</si>
  <si>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</si>
  <si>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</si>
  <si>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</si>
  <si>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</si>
  <si>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</si>
  <si>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</si>
  <si>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</si>
  <si>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</si>
  <si>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</si>
  <si>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</si>
  <si>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</si>
  <si>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</si>
  <si>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</si>
  <si>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</si>
  <si>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</si>
  <si>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</si>
  <si>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</si>
  <si>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</si>
  <si>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</si>
  <si>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</si>
  <si>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</si>
  <si>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</si>
  <si>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</si>
  <si>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</si>
  <si>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</si>
  <si>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</si>
  <si>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</si>
  <si>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</si>
  <si>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</si>
  <si>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</si>
  <si>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</si>
  <si>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</si>
  <si>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</si>
  <si>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</si>
  <si>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</si>
  <si>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</si>
  <si>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</si>
  <si>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</si>
  <si>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</si>
  <si>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</si>
  <si>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</si>
  <si>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</si>
  <si>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</si>
  <si>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</si>
  <si>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</si>
  <si>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</si>
  <si>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</si>
  <si>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</si>
  <si>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</si>
  <si>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</si>
  <si>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</si>
  <si>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</si>
  <si>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</si>
  <si>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</si>
  <si>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</si>
  <si>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</si>
  <si>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</si>
  <si>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</si>
  <si>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</si>
  <si>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</si>
  <si>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</si>
  <si>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</si>
  <si>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</si>
  <si>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</si>
  <si>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</si>
  <si>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</si>
  <si>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</si>
  <si>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</si>
  <si>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</si>
  <si>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</si>
  <si>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</si>
  <si>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</si>
  <si>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</si>
  <si>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</si>
  <si>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</si>
  <si>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</si>
  <si>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</si>
  <si>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</si>
  <si>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</si>
  <si>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</si>
  <si>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</si>
  <si>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</si>
  <si>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</si>
  <si>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</si>
  <si>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</si>
  <si>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</si>
  <si>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</si>
  <si>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</si>
  <si>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</si>
  <si>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</si>
  <si>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</si>
  <si>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</si>
  <si>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</si>
  <si>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</si>
  <si>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</si>
  <si>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</si>
  <si>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</si>
  <si>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</si>
  <si>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</si>
  <si>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</si>
  <si>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</si>
  <si>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</si>
  <si>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</si>
  <si>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</si>
  <si>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</si>
  <si>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</si>
  <si>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</si>
  <si>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</si>
  <si>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</si>
  <si>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</si>
  <si>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</si>
  <si>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</si>
  <si>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</si>
  <si>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</si>
  <si>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</si>
  <si>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</si>
  <si>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</si>
  <si>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</si>
  <si>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</si>
  <si>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</si>
  <si>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</si>
  <si>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</si>
  <si>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</si>
  <si>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</si>
  <si>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</si>
  <si>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</si>
  <si>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</si>
  <si>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</si>
  <si>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</si>
  <si>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</si>
  <si>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</si>
  <si>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</si>
  <si>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</si>
  <si>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</si>
  <si>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</si>
  <si>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</si>
  <si>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</si>
  <si>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</si>
  <si>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</si>
  <si>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</si>
  <si>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</si>
  <si>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</si>
  <si>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</si>
  <si>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</si>
  <si>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</si>
  <si>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</si>
  <si>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</si>
  <si>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</si>
  <si>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</si>
  <si>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</si>
  <si>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</si>
  <si>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</si>
  <si>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</si>
  <si>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</si>
  <si>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</si>
  <si>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</si>
  <si>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</si>
  <si>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</si>
  <si>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</si>
  <si>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</si>
  <si>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</si>
  <si>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</si>
  <si>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</si>
  <si>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</si>
  <si>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</si>
  <si>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</si>
  <si>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</si>
  <si>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</si>
  <si>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</si>
  <si>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</si>
  <si>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</si>
  <si>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</si>
  <si>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</si>
  <si>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</si>
  <si>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</si>
  <si>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</si>
  <si>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</si>
  <si>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</si>
  <si>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</si>
  <si>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</si>
  <si>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</si>
  <si>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</si>
  <si>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</si>
  <si>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</si>
  <si>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</si>
  <si>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</si>
  <si>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</si>
  <si>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</si>
  <si>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</si>
  <si>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</si>
  <si>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</si>
  <si>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</si>
  <si>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</si>
  <si>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</si>
  <si>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</si>
  <si>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</si>
  <si>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</si>
  <si>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</si>
  <si>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</si>
  <si>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</si>
  <si>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</si>
  <si>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</si>
  <si>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</si>
  <si>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</si>
  <si>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</si>
  <si>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</si>
  <si>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</si>
  <si>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</si>
  <si>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</si>
  <si>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</si>
  <si>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</si>
  <si>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</si>
  <si>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</si>
  <si>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</si>
  <si>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</si>
  <si>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</si>
  <si>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</si>
  <si>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</si>
  <si>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</si>
  <si>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</si>
  <si>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</si>
  <si>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</si>
  <si>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</si>
  <si>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</si>
  <si>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</si>
  <si>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</si>
  <si>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</si>
  <si>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</si>
  <si>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</si>
  <si>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</si>
  <si>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</si>
  <si>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</si>
  <si>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</si>
  <si>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</si>
  <si>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</si>
  <si>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</si>
  <si>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</si>
  <si>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</si>
  <si>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</si>
  <si>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</si>
  <si>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</si>
  <si>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</si>
  <si>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</si>
  <si>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</si>
  <si>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</si>
  <si>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</si>
  <si>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</si>
  <si>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</si>
  <si>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</si>
  <si>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</si>
  <si>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</si>
  <si>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</si>
  <si>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</si>
  <si>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</si>
  <si>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</si>
  <si>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</si>
  <si>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</si>
  <si>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</si>
  <si>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</si>
  <si>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</si>
  <si>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</si>
  <si>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</si>
  <si>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</si>
  <si>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</si>
  <si>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</si>
  <si>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</si>
  <si>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</si>
  <si>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</si>
  <si>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</si>
  <si>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</si>
  <si>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</si>
  <si>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</si>
  <si>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</si>
  <si>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</si>
  <si>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</si>
  <si>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</si>
  <si>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</si>
  <si>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</si>
  <si>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</si>
  <si>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</si>
  <si>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</si>
  <si>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</si>
  <si>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</si>
  <si>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</si>
  <si>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</si>
  <si>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</si>
  <si>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</si>
  <si>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</si>
  <si>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</si>
  <si>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</si>
  <si>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</si>
  <si>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</si>
  <si>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</si>
  <si>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</si>
  <si>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</si>
  <si>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</si>
  <si>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</si>
  <si>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</si>
  <si>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</si>
  <si>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</si>
  <si>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</si>
  <si>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</si>
  <si>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</si>
  <si>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</si>
  <si>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</si>
  <si>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</si>
  <si>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</si>
  <si>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</si>
  <si>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</si>
  <si>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</si>
  <si>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</si>
  <si>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</si>
  <si>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</si>
  <si>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</si>
  <si>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</si>
  <si>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</si>
  <si>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</si>
  <si>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</si>
  <si>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</si>
  <si>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</si>
  <si>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</si>
  <si>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</si>
  <si>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</si>
  <si>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</si>
  <si>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</si>
  <si>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</si>
  <si>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</si>
  <si>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</si>
  <si>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</si>
  <si>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</si>
  <si>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</si>
  <si>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</si>
  <si>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</si>
  <si>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</si>
  <si>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</si>
  <si>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</si>
  <si>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</si>
  <si>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</si>
  <si>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</si>
  <si>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</si>
  <si>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</si>
  <si>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</si>
  <si>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</si>
  <si>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</si>
  <si>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</si>
  <si>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</si>
  <si>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</si>
  <si>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</si>
  <si>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</si>
  <si>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</si>
  <si>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</si>
  <si>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</si>
  <si>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</si>
  <si>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</si>
  <si>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</si>
  <si>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</si>
  <si>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</si>
  <si>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</si>
  <si>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</si>
  <si>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</si>
  <si>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</si>
  <si>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</si>
  <si>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</si>
  <si>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</si>
  <si>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</si>
  <si>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</si>
  <si>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</si>
  <si>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</si>
  <si>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</si>
  <si>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</si>
  <si>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</si>
  <si>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</si>
  <si>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</si>
  <si>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</si>
  <si>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</si>
  <si>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</si>
  <si>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</si>
  <si>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</si>
  <si>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</si>
  <si>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</si>
  <si>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</si>
  <si>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</si>
  <si>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</si>
  <si>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</si>
  <si>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</si>
  <si>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</si>
  <si>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</si>
  <si>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</si>
  <si>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</si>
  <si>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</si>
  <si>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</si>
  <si>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</si>
  <si>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</si>
  <si>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</si>
  <si>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</si>
  <si>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</si>
  <si>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</si>
  <si>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</si>
  <si>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</si>
  <si>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</si>
  <si>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</si>
  <si>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</si>
  <si>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</si>
  <si>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</si>
  <si>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</si>
  <si>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</si>
  <si>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</si>
  <si>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</si>
  <si>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</si>
  <si>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</si>
  <si>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</si>
  <si>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</si>
  <si>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</si>
  <si>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</si>
  <si>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</si>
  <si>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</si>
  <si>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</si>
  <si>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</si>
  <si>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</si>
  <si>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</si>
  <si>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</si>
  <si>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</si>
  <si>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</si>
  <si>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</si>
  <si>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</si>
  <si>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</si>
  <si>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</si>
  <si>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</si>
  <si>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</si>
  <si>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</si>
  <si>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</si>
  <si>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</si>
  <si>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</si>
  <si>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</si>
  <si>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</si>
  <si>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</si>
  <si>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</si>
  <si>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</si>
  <si>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</si>
  <si>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</si>
  <si>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</si>
  <si>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</si>
  <si>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</si>
  <si>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</si>
  <si>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</si>
  <si>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</si>
  <si>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</si>
  <si>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</si>
  <si>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</si>
  <si>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</si>
  <si>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</si>
  <si>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</si>
  <si>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</si>
  <si>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</si>
  <si>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</si>
  <si>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</si>
  <si>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</si>
  <si>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</si>
  <si>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</si>
  <si>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</si>
  <si>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</si>
  <si>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</si>
  <si>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</si>
  <si>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</si>
  <si>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</si>
  <si>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</si>
  <si>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</si>
  <si>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</si>
  <si>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</si>
  <si>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</si>
  <si>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</si>
  <si>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</si>
  <si>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</si>
  <si>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</si>
  <si>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</si>
  <si>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</si>
  <si>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</si>
  <si>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</si>
  <si>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</si>
  <si>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</si>
  <si>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</si>
  <si>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</si>
  <si>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</si>
  <si>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</si>
  <si>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</si>
  <si>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</si>
  <si>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</si>
  <si>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</si>
  <si>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</si>
  <si>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</si>
  <si>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</si>
  <si>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</si>
  <si>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</si>
  <si>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</si>
  <si>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</si>
  <si>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</si>
  <si>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</si>
  <si>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</si>
  <si>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</si>
  <si>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</si>
  <si>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</si>
  <si>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</si>
  <si>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</si>
  <si>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</si>
  <si>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</si>
  <si>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</si>
  <si>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</si>
  <si>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</si>
  <si>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</si>
  <si>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</si>
  <si>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</si>
  <si>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</si>
  <si>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</si>
  <si>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</si>
  <si>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</si>
  <si>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</si>
  <si>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</si>
  <si>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</si>
  <si>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</si>
  <si>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</si>
  <si>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</si>
  <si>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</si>
  <si>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</si>
  <si>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</si>
  <si>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</si>
  <si>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</si>
  <si>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</si>
  <si>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</si>
  <si>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</si>
  <si>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</si>
  <si>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</si>
  <si>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</si>
  <si>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</si>
  <si>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</si>
  <si>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</si>
  <si>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</si>
  <si>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</si>
  <si>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</si>
  <si>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</si>
  <si>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</si>
  <si>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</si>
  <si>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</si>
  <si>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</si>
  <si>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</si>
  <si>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</si>
  <si>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</si>
  <si>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</si>
  <si>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</si>
  <si>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</si>
  <si>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</si>
  <si>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</si>
  <si>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</si>
  <si>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</si>
  <si>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</si>
  <si>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</si>
  <si>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</si>
  <si>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</si>
  <si>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</si>
  <si>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</si>
  <si>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</si>
  <si>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</si>
  <si>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</si>
  <si>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</si>
  <si>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</si>
  <si>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</si>
  <si>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</si>
  <si>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</si>
  <si>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</si>
  <si>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</si>
  <si>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</si>
  <si>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</si>
  <si>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</si>
  <si>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</si>
  <si>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</si>
  <si>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</si>
  <si>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</si>
  <si>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</si>
  <si>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</si>
  <si>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</si>
  <si>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</si>
  <si>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</si>
  <si>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</si>
  <si>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</si>
  <si>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</si>
  <si>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</si>
  <si>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</si>
  <si>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</si>
  <si>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</si>
  <si>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</si>
  <si>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</si>
  <si>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</si>
  <si>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</si>
  <si>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</si>
  <si>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</si>
  <si>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</si>
  <si>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</si>
  <si>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</si>
  <si>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</si>
  <si>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</si>
  <si>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</si>
  <si>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</si>
  <si>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</si>
  <si>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</si>
  <si>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</si>
  <si>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</si>
  <si>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</si>
  <si>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</si>
  <si>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</si>
  <si>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</si>
  <si>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</si>
  <si>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</si>
  <si>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</si>
  <si>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</si>
  <si>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</si>
  <si>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</si>
  <si>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</si>
  <si>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</si>
  <si>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</si>
  <si>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</si>
  <si>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</si>
  <si>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</si>
  <si>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</si>
  <si>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</si>
  <si>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</si>
  <si>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</si>
  <si>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</si>
  <si>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</si>
  <si>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</si>
  <si>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</si>
  <si>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</si>
  <si>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</si>
  <si>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</si>
  <si>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</si>
  <si>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</si>
  <si>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</si>
  <si>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</si>
  <si>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</si>
  <si>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</si>
  <si>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</si>
  <si>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</si>
  <si>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</si>
  <si>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</si>
  <si>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</si>
  <si>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</si>
  <si>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</si>
  <si>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</si>
  <si>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</si>
  <si>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</si>
  <si>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</si>
  <si>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</si>
  <si>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</si>
  <si>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</si>
  <si>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</si>
  <si>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</si>
  <si>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</si>
  <si>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</si>
  <si>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</si>
  <si>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</si>
  <si>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</si>
  <si>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</si>
  <si>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</si>
  <si>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</si>
  <si>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</si>
  <si>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</si>
  <si>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</si>
  <si>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</si>
  <si>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</si>
  <si>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</si>
  <si>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</si>
  <si>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</si>
  <si>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</si>
  <si>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</si>
  <si>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</si>
  <si>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</si>
  <si>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</si>
  <si>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</si>
  <si>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</si>
  <si>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</si>
  <si>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</si>
  <si>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</si>
  <si>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</si>
  <si>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</si>
  <si>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</si>
  <si>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</si>
  <si>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</si>
  <si>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</si>
  <si>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</si>
  <si>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</si>
  <si>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</si>
  <si>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</si>
  <si>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</si>
  <si>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</si>
  <si>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</si>
  <si>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</si>
  <si>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</si>
  <si>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</si>
  <si>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</si>
  <si>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</si>
  <si>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</si>
  <si>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</si>
  <si>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</si>
  <si>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</si>
  <si>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</si>
  <si>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</si>
  <si>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</si>
  <si>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</si>
  <si>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</si>
  <si>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</si>
  <si>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</si>
  <si>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</si>
  <si>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</si>
  <si>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</si>
  <si>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</si>
  <si>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</si>
  <si>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</si>
  <si>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</si>
  <si>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</si>
  <si>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</si>
  <si>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</si>
  <si>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</si>
  <si>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</si>
  <si>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</si>
  <si>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</si>
  <si>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</si>
  <si>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</si>
  <si>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</si>
  <si>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</si>
  <si>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</si>
  <si>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</si>
  <si>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</si>
  <si>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</si>
  <si>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</si>
  <si>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</si>
  <si>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</si>
  <si>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</si>
  <si>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</si>
  <si>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</si>
  <si>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</si>
  <si>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</si>
  <si>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</si>
  <si>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</si>
  <si>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</si>
  <si>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</si>
  <si>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</si>
  <si>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</si>
  <si>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</si>
  <si>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</si>
  <si>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</si>
  <si>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</si>
  <si>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</si>
  <si>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</si>
  <si>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</si>
  <si>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</si>
  <si>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</si>
  <si>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</si>
  <si>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</si>
  <si>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</si>
  <si>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</si>
  <si>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</si>
  <si>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</si>
  <si>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</si>
  <si>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</si>
  <si>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</si>
  <si>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</si>
  <si>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</si>
  <si>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</si>
  <si>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</si>
  <si>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</si>
  <si>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</si>
  <si>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</si>
  <si>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</si>
  <si>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</si>
  <si>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</si>
  <si>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</si>
  <si>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</si>
  <si>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</si>
  <si>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</si>
  <si>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</si>
  <si>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</si>
  <si>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</si>
  <si>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</si>
  <si>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</si>
  <si>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</si>
  <si>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</si>
  <si>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</si>
  <si>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</si>
  <si>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</si>
  <si>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</si>
  <si>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</si>
  <si>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</si>
  <si>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</si>
  <si>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</si>
  <si>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</si>
  <si>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</si>
  <si>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</si>
  <si>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</si>
  <si>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</si>
  <si>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</si>
  <si>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</si>
  <si>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</si>
  <si>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</si>
  <si>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</si>
  <si>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</si>
  <si>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</si>
  <si>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</si>
  <si>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</si>
  <si>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</si>
  <si>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</si>
  <si>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</si>
  <si>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</si>
  <si>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</si>
  <si>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</si>
  <si>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</si>
  <si>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</si>
  <si>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</si>
  <si>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</si>
  <si>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</si>
  <si>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</si>
  <si>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</si>
  <si>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</si>
  <si>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</si>
  <si>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</si>
  <si>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</si>
  <si>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</si>
  <si>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</si>
  <si>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</si>
  <si>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</si>
  <si>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</si>
  <si>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</si>
  <si>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</si>
  <si>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</si>
  <si>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</si>
  <si>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</si>
  <si>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</si>
  <si>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</si>
  <si>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</si>
  <si>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</si>
  <si>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</si>
  <si>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</si>
  <si>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</si>
  <si>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</si>
  <si>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</si>
  <si>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</si>
  <si>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</si>
  <si>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</si>
  <si>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</si>
  <si>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</si>
  <si>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</si>
  <si>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</si>
  <si>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</si>
  <si>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</si>
  <si>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</si>
  <si>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</si>
  <si>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</si>
  <si>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</si>
  <si>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</si>
  <si>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</si>
  <si>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</si>
  <si>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</si>
  <si>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</si>
  <si>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</si>
  <si>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</si>
  <si>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</si>
  <si>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</si>
  <si>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</si>
  <si>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</si>
  <si>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</si>
  <si>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</si>
  <si>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</si>
  <si>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</si>
  <si>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</si>
  <si>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</si>
  <si>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</si>
  <si>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</si>
  <si>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</si>
  <si>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</si>
  <si>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</si>
  <si>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</si>
  <si>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</si>
  <si>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</si>
  <si>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</si>
  <si>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</si>
  <si>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</si>
  <si>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</si>
  <si>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</si>
  <si>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</si>
  <si>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</si>
  <si>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</si>
  <si>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</si>
  <si>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</si>
  <si>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</si>
  <si>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</si>
  <si>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</si>
  <si>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</si>
  <si>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</si>
  <si>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</si>
  <si>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</si>
  <si>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</si>
  <si>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</si>
  <si>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</si>
  <si>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</si>
  <si>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</si>
  <si>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</si>
  <si>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</si>
  <si>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</si>
  <si>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</si>
  <si>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</si>
  <si>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</si>
  <si>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</si>
  <si>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</si>
  <si>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</si>
  <si>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</si>
  <si>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</si>
  <si>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</si>
  <si>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</si>
  <si>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</si>
  <si>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</si>
  <si>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</si>
  <si>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</si>
  <si>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</si>
  <si>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</si>
  <si>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</si>
  <si>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</si>
  <si>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</si>
  <si>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</si>
  <si>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</si>
  <si>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</si>
  <si>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</si>
  <si>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</si>
  <si>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</si>
  <si>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</si>
  <si>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</si>
  <si>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</si>
  <si>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</si>
  <si>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</si>
  <si>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</si>
  <si>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</si>
  <si>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</si>
  <si>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</si>
  <si>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</si>
  <si>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</si>
  <si>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</si>
  <si>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</si>
  <si>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</si>
  <si>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</si>
  <si>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</si>
  <si>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</si>
  <si>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</si>
  <si>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</si>
  <si>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</si>
  <si>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</si>
  <si>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</si>
  <si>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</si>
  <si>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</si>
  <si>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</si>
  <si>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</si>
  <si>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</si>
  <si>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</si>
  <si>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</si>
  <si>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</si>
  <si>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</si>
  <si>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</si>
  <si>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</si>
  <si>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</si>
  <si>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</si>
  <si>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</si>
  <si>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</si>
  <si>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</si>
  <si>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</si>
  <si>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</si>
  <si>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</si>
  <si>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</si>
  <si>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</si>
  <si>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</si>
  <si>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</si>
  <si>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</si>
  <si>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</si>
  <si>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</si>
  <si>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</si>
  <si>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</si>
  <si>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</si>
  <si>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</si>
  <si>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</si>
  <si>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</si>
  <si>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</si>
  <si>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</si>
  <si>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</si>
  <si>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</si>
  <si>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</si>
  <si>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</si>
  <si>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</si>
  <si>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</si>
  <si>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</si>
  <si>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</si>
  <si>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</si>
  <si>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</si>
  <si>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</si>
  <si>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</si>
  <si>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</si>
  <si>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</si>
  <si>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</si>
  <si>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</si>
  <si>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</si>
  <si>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</si>
  <si>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</si>
  <si>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</si>
  <si>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</si>
  <si>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</si>
  <si>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</si>
  <si>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</si>
  <si>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</si>
  <si>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</si>
  <si>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</si>
  <si>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</si>
  <si>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</si>
  <si>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</si>
  <si>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</si>
  <si>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</si>
  <si>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</si>
  <si>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</si>
  <si>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</si>
  <si>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</si>
  <si>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</si>
  <si>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</si>
  <si>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</si>
  <si>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</si>
  <si>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</si>
  <si>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</si>
  <si>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</si>
  <si>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</si>
  <si>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</si>
  <si>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</si>
  <si>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</si>
  <si>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</si>
  <si>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</si>
  <si>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</si>
  <si>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</si>
  <si>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</si>
  <si>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</si>
  <si>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</si>
  <si>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</si>
  <si>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</si>
  <si>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</si>
  <si>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</si>
  <si>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</si>
  <si>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</si>
  <si>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</si>
  <si>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</si>
  <si>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</si>
  <si>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</si>
  <si>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</si>
  <si>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</si>
  <si>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</si>
  <si>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</si>
  <si>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</si>
  <si>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</si>
  <si>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</si>
  <si>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</si>
  <si>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</si>
  <si>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</si>
  <si>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</si>
  <si>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</si>
  <si>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</si>
  <si>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</si>
  <si>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</si>
  <si>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</si>
  <si>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</si>
  <si>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</si>
  <si>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</si>
  <si>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</si>
  <si>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</si>
  <si>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</si>
  <si>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</si>
  <si>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</si>
  <si>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</si>
  <si>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</si>
  <si>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</si>
  <si>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</si>
  <si>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</si>
  <si>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</si>
  <si>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</si>
  <si>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</si>
  <si>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</si>
  <si>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</si>
  <si>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</si>
  <si>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</si>
  <si>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</si>
  <si>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</si>
  <si>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</si>
  <si>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</si>
  <si>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</si>
  <si>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</si>
  <si>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</si>
  <si>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</si>
  <si>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</si>
  <si>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</si>
  <si>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</si>
  <si>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</si>
  <si>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</si>
  <si>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</si>
  <si>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</si>
  <si>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</si>
  <si>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</si>
  <si>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</si>
  <si>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</si>
  <si>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</si>
  <si>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</si>
  <si>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</si>
  <si>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</si>
  <si>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</si>
  <si>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</si>
  <si>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</si>
  <si>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</si>
  <si>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</si>
  <si>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</si>
  <si>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</si>
  <si>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</si>
  <si>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</si>
  <si>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</si>
  <si>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</si>
  <si>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</si>
  <si>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</si>
  <si>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</si>
  <si>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</si>
  <si>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</si>
  <si>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</si>
  <si>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</si>
  <si>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</si>
  <si>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</si>
  <si>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</si>
  <si>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</si>
  <si>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</si>
  <si>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</si>
  <si>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</si>
  <si>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</si>
  <si>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</si>
  <si>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</si>
  <si>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</si>
  <si>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</si>
  <si>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</si>
  <si>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</si>
  <si>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</si>
  <si>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</si>
  <si>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</si>
  <si>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</si>
  <si>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</si>
  <si>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</si>
  <si>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</si>
  <si>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</si>
  <si>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</si>
  <si>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</si>
  <si>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</si>
  <si>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</si>
  <si>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</si>
  <si>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</si>
  <si>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</si>
  <si>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</si>
  <si>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</si>
  <si>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</si>
  <si>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</si>
  <si>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</si>
  <si>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</si>
  <si>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</si>
  <si>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</si>
  <si>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</si>
  <si>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</si>
  <si>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</si>
  <si>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</si>
  <si>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</si>
  <si>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</si>
  <si>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</si>
  <si>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</si>
  <si>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</si>
  <si>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</si>
  <si>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</si>
  <si>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</si>
  <si>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</si>
  <si>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</si>
  <si>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</si>
  <si>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</si>
  <si>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</si>
  <si>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</si>
  <si>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</si>
  <si>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</si>
  <si>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</si>
  <si>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</si>
  <si>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</si>
  <si>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</si>
  <si>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</si>
  <si>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</si>
  <si>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</si>
  <si>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</si>
  <si>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</si>
  <si>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</si>
  <si>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</si>
  <si>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</si>
  <si>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</si>
  <si>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</si>
  <si>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</si>
  <si>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</si>
  <si>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</si>
  <si>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</si>
  <si>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</si>
  <si>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</si>
  <si>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</si>
  <si>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</si>
  <si>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</si>
  <si>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</si>
  <si>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</si>
  <si>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</si>
  <si>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</si>
  <si>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</si>
  <si>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</si>
  <si>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</si>
  <si>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</si>
  <si>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</si>
  <si>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</si>
  <si>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</si>
  <si>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</si>
  <si>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</si>
  <si>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</si>
  <si>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</si>
  <si>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</si>
  <si>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</si>
  <si>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</si>
  <si>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</si>
  <si>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</si>
  <si>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</si>
  <si>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</si>
  <si>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</si>
  <si>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</si>
  <si>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</si>
  <si>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</si>
  <si>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</si>
  <si>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</si>
  <si>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</si>
  <si>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</si>
  <si>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</si>
  <si>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</si>
  <si>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</si>
  <si>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</si>
  <si>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</si>
  <si>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</si>
  <si>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</si>
  <si>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</si>
  <si>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</si>
  <si>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</si>
  <si>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</si>
  <si>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</si>
  <si>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</si>
  <si>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</si>
  <si>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</si>
  <si>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</si>
  <si>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</si>
  <si>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</si>
  <si>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</si>
  <si>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</si>
  <si>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</si>
  <si>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</si>
  <si>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</si>
  <si>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</si>
  <si>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</si>
  <si>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</si>
  <si>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</si>
  <si>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</si>
  <si>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</si>
  <si>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</si>
  <si>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</si>
  <si>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</si>
  <si>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</si>
  <si>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</si>
  <si>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</si>
  <si>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</si>
  <si>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</si>
  <si>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</si>
  <si>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</si>
  <si>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</si>
  <si>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</si>
  <si>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</si>
  <si>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</si>
  <si>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</si>
  <si>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</si>
  <si>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</si>
  <si>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</si>
  <si>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</si>
  <si>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</si>
  <si>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</si>
  <si>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</si>
  <si>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</si>
  <si>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</si>
  <si>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</si>
  <si>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</si>
  <si>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</si>
  <si>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</si>
  <si>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</si>
  <si>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</si>
  <si>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</si>
  <si>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</si>
  <si>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</si>
  <si>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</si>
  <si>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</si>
  <si>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</si>
  <si>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</si>
  <si>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</si>
  <si>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</si>
  <si>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</si>
  <si>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</si>
  <si>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</si>
  <si>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</si>
  <si>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</si>
  <si>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</si>
  <si>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</si>
  <si>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</si>
  <si>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</si>
  <si>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</si>
  <si>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</si>
  <si>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</si>
  <si>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</si>
  <si>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</si>
  <si>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</si>
  <si>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</si>
  <si>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</si>
  <si>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</si>
  <si>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</si>
  <si>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</si>
  <si>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</si>
  <si>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</si>
  <si>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</si>
  <si>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</si>
  <si>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</si>
  <si>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</si>
  <si>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</si>
  <si>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</si>
  <si>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</si>
  <si>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</si>
  <si>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</si>
  <si>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</si>
  <si>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</si>
  <si>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</si>
  <si>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</si>
  <si>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</si>
  <si>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</si>
  <si>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</si>
  <si>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</si>
  <si>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</si>
  <si>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</si>
  <si>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</si>
  <si>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</si>
  <si>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</si>
  <si>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</si>
  <si>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</si>
  <si>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</si>
  <si>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</si>
  <si>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</si>
  <si>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</si>
  <si>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</si>
  <si>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</si>
  <si>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</si>
  <si>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</si>
  <si>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</si>
  <si>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</si>
  <si>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</si>
  <si>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</si>
  <si>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</si>
  <si>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</si>
  <si>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</si>
  <si>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</si>
  <si>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</si>
  <si>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</si>
  <si>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</si>
  <si>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</si>
  <si>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</si>
  <si>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</si>
  <si>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</si>
  <si>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</si>
  <si>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</si>
  <si>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</si>
  <si>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</si>
  <si>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</si>
  <si>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</si>
  <si>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</si>
  <si>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</si>
  <si>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</si>
  <si>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</si>
  <si>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</si>
  <si>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</si>
  <si>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</si>
  <si>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</si>
  <si>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</si>
  <si>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</si>
  <si>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</si>
  <si>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</si>
  <si>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</si>
  <si>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</si>
  <si>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</si>
  <si>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</si>
  <si>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</si>
  <si>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</si>
  <si>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</si>
  <si>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</si>
  <si>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</si>
  <si>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</si>
  <si>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</si>
  <si>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</si>
  <si>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</si>
  <si>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</si>
  <si>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</si>
  <si>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</si>
  <si>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</si>
  <si>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</si>
  <si>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</si>
  <si>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</si>
  <si>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</si>
  <si>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</si>
  <si>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</si>
  <si>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</si>
  <si>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</si>
  <si>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</si>
  <si>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</si>
  <si>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</si>
  <si>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</si>
  <si>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</si>
  <si>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</si>
  <si>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</si>
  <si>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</si>
  <si>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</si>
  <si>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</si>
  <si>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</si>
  <si>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</si>
  <si>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</si>
  <si>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</si>
  <si>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</si>
  <si>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</si>
  <si>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</si>
  <si>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</si>
  <si>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</si>
  <si>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</si>
  <si>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</si>
  <si>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</si>
  <si>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</si>
  <si>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</si>
  <si>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</si>
  <si>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</si>
  <si>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</si>
  <si>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</si>
  <si>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</si>
  <si>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</si>
  <si>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</si>
  <si>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</si>
  <si>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</si>
  <si>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</si>
  <si>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</si>
  <si>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</si>
  <si>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</si>
  <si>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</si>
  <si>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</si>
  <si>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</si>
  <si>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</si>
  <si>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</si>
  <si>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</si>
  <si>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</si>
  <si>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</si>
  <si>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</si>
  <si>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</si>
  <si>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</si>
  <si>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</si>
  <si>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</si>
  <si>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</si>
  <si>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</si>
  <si>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</si>
  <si>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</si>
  <si>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</si>
  <si>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</si>
  <si>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</si>
  <si>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</si>
  <si>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</si>
  <si>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</si>
  <si>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</si>
  <si>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</si>
  <si>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</si>
  <si>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</si>
  <si>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</si>
  <si>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</si>
  <si>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</si>
  <si>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</si>
  <si>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</si>
  <si>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</si>
  <si>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</si>
  <si>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</si>
  <si>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</si>
  <si>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</si>
  <si>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</si>
  <si>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</si>
  <si>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</si>
  <si>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</si>
  <si>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</si>
  <si>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</si>
  <si>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</si>
  <si>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</si>
  <si>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</si>
  <si>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</si>
  <si>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</si>
  <si>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</si>
  <si>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</si>
  <si>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</si>
  <si>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</si>
  <si>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</si>
  <si>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</si>
  <si>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</si>
  <si>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</si>
  <si>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</si>
  <si>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</si>
  <si>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</si>
  <si>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</si>
  <si>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</si>
  <si>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</si>
  <si>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</si>
  <si>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</si>
  <si>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</si>
  <si>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</si>
  <si>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</si>
  <si>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</si>
  <si>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</si>
  <si>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</si>
  <si>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</si>
  <si>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</si>
  <si>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</si>
  <si>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</si>
  <si>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</si>
  <si>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</si>
  <si>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</si>
  <si>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</si>
  <si>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</si>
  <si>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</si>
  <si>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</si>
  <si>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</si>
  <si>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</si>
  <si>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</si>
  <si>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</si>
  <si>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</si>
  <si>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</si>
  <si>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</si>
  <si>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</si>
  <si>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</si>
  <si>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</si>
  <si>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</si>
  <si>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</si>
  <si>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</si>
  <si>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</si>
  <si>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</si>
  <si>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</si>
  <si>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</si>
  <si>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</si>
  <si>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</si>
  <si>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</si>
  <si>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</si>
  <si>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</si>
  <si>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</si>
  <si>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</si>
  <si>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</si>
  <si>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</si>
  <si>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</si>
  <si>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</si>
  <si>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</si>
  <si>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</si>
  <si>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</si>
  <si>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</si>
  <si>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</si>
  <si>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</si>
  <si>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</si>
  <si>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</si>
  <si>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</si>
  <si>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</si>
  <si>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</si>
  <si>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</si>
  <si>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</si>
  <si>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</si>
  <si>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</si>
  <si>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</si>
  <si>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</si>
  <si>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</si>
  <si>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</si>
  <si>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</si>
  <si>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</si>
  <si>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</si>
  <si>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</si>
  <si>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</si>
  <si>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</si>
  <si>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</si>
  <si>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</si>
  <si>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</si>
  <si>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</si>
  <si>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</si>
  <si>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</si>
  <si>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</si>
  <si>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</si>
  <si>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</si>
  <si>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</si>
  <si>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</si>
  <si>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</si>
  <si>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</si>
  <si>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</si>
  <si>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</si>
  <si>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</si>
  <si>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</si>
  <si>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</si>
  <si>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</si>
  <si>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</si>
  <si>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</si>
  <si>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</si>
  <si>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</si>
  <si>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</si>
  <si>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</si>
  <si>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</si>
  <si>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</si>
  <si>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</si>
  <si>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</si>
  <si>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</si>
  <si>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</si>
  <si>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</si>
  <si>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</si>
  <si>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</si>
  <si>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</si>
  <si>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</si>
  <si>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</si>
  <si>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</si>
  <si>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</si>
  <si>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</si>
  <si>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</si>
  <si>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</si>
  <si>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</si>
  <si>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</si>
  <si>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</si>
  <si>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</si>
  <si>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</si>
  <si>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</si>
  <si>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</si>
  <si>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</si>
  <si>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</si>
  <si>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</si>
  <si>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</si>
  <si>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</si>
  <si>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</si>
  <si>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</si>
  <si>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</si>
  <si>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</si>
  <si>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</si>
  <si>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</si>
  <si>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</si>
  <si>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</si>
  <si>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</si>
  <si>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</si>
  <si>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</si>
  <si>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</si>
  <si>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</si>
  <si>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</si>
  <si>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</si>
  <si>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</si>
  <si>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</si>
  <si>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</si>
  <si>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</si>
  <si>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</si>
  <si>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</si>
  <si>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</si>
  <si>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</si>
  <si>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</si>
  <si>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</si>
  <si>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</si>
  <si>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</si>
  <si>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</si>
  <si>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</si>
  <si>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</si>
  <si>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</si>
  <si>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</si>
  <si>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</si>
  <si>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</si>
  <si>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</si>
  <si>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</si>
  <si>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</si>
  <si>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</si>
  <si>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</si>
  <si>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</si>
  <si>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</si>
  <si>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</si>
  <si>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</si>
  <si>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</si>
  <si>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</si>
  <si>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</si>
  <si>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</si>
  <si>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</si>
  <si>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</si>
  <si>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</si>
  <si>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</si>
  <si>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</si>
  <si>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</si>
  <si>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</si>
  <si>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</si>
  <si>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</si>
  <si>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</si>
  <si>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</si>
  <si>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</si>
  <si>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</si>
  <si>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</si>
  <si>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</si>
  <si>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</si>
  <si>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</si>
  <si>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</si>
  <si>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</si>
  <si>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</si>
  <si>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</si>
  <si>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</si>
  <si>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</si>
  <si>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</si>
  <si>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</si>
  <si>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</si>
  <si>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</si>
  <si>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</si>
  <si>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</si>
  <si>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</si>
  <si>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</si>
  <si>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</si>
  <si>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</si>
  <si>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</si>
  <si>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</si>
  <si>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</si>
  <si>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</si>
  <si>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</si>
  <si>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</si>
  <si>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</si>
  <si>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</si>
  <si>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</si>
  <si>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</si>
  <si>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</si>
  <si>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</si>
  <si>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</si>
  <si>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</si>
  <si>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</si>
  <si>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</si>
  <si>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</si>
  <si>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</si>
  <si>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</si>
  <si>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</si>
  <si>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</si>
  <si>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</si>
  <si>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</si>
  <si>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</si>
  <si>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</si>
  <si>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</si>
  <si>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</si>
  <si>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</si>
  <si>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</si>
  <si>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</si>
  <si>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</si>
  <si>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</si>
  <si>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</si>
  <si>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</si>
  <si>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</si>
  <si>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</si>
  <si>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</si>
  <si>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</si>
  <si>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</si>
  <si>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</si>
  <si>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</si>
  <si>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</si>
  <si>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</si>
  <si>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</si>
  <si>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</si>
  <si>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</si>
  <si>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</si>
  <si>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</si>
  <si>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</si>
  <si>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</si>
  <si>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</si>
  <si>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</si>
  <si>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</si>
  <si>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</si>
  <si>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</si>
  <si>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</si>
  <si>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</si>
  <si>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</si>
  <si>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</si>
  <si>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</si>
  <si>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</si>
  <si>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</si>
  <si>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</si>
  <si>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</si>
  <si>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</si>
  <si>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</si>
  <si>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</si>
  <si>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</si>
  <si>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</si>
  <si>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</si>
  <si>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</si>
  <si>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</si>
  <si>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</si>
  <si>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</si>
  <si>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</si>
  <si>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</si>
  <si>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</si>
  <si>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</si>
  <si>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</si>
  <si>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</si>
  <si>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</si>
  <si>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</si>
  <si>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</si>
  <si>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</si>
  <si>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</si>
  <si>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</si>
  <si>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</si>
  <si>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</si>
  <si>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</si>
  <si>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</si>
  <si>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</si>
  <si>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</si>
  <si>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</si>
  <si>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</si>
  <si>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</si>
  <si>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</si>
  <si>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</si>
  <si>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</si>
  <si>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</si>
  <si>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</si>
  <si>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</si>
  <si>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</si>
  <si>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</si>
  <si>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</si>
  <si>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</si>
  <si>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</si>
  <si>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</si>
  <si>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</si>
  <si>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</si>
  <si>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</si>
  <si>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</si>
  <si>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</si>
  <si>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</si>
  <si>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</si>
  <si>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</si>
  <si>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</si>
  <si>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</si>
  <si>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</si>
  <si>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</si>
  <si>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</si>
  <si>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</si>
  <si>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</si>
  <si>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</si>
  <si>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</si>
  <si>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</si>
  <si>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</si>
  <si>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</si>
  <si>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</si>
  <si>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</si>
  <si>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</si>
  <si>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</si>
  <si>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</si>
  <si>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</si>
  <si>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</si>
  <si>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</si>
  <si>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</si>
  <si>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</si>
  <si>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</si>
  <si>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</si>
  <si>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</si>
  <si>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</si>
  <si>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</si>
  <si>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</si>
  <si>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</si>
  <si>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</si>
  <si>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</si>
  <si>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</si>
  <si>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</si>
  <si>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</si>
  <si>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</si>
  <si>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</si>
  <si>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</si>
  <si>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</si>
  <si>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</si>
  <si>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</si>
  <si>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</si>
  <si>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</si>
  <si>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</si>
  <si>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</si>
  <si>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</si>
  <si>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</si>
  <si>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</si>
  <si>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</si>
  <si>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</si>
  <si>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</si>
  <si>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</si>
  <si>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</si>
  <si>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</si>
  <si>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</si>
  <si>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</si>
  <si>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</si>
  <si>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</si>
  <si>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</si>
  <si>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</si>
  <si>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</si>
  <si>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</si>
  <si>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</si>
  <si>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</si>
  <si>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</si>
  <si>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</si>
  <si>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</si>
  <si>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</si>
  <si>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</si>
  <si>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</si>
  <si>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</si>
  <si>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</si>
  <si>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</si>
  <si>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</si>
  <si>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</si>
  <si>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</si>
  <si>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</si>
  <si>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</si>
  <si>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</si>
  <si>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</si>
  <si>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</si>
  <si>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</si>
  <si>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</si>
  <si>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</si>
  <si>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</si>
  <si>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</si>
  <si>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</si>
  <si>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</si>
  <si>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</si>
  <si>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</si>
  <si>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</si>
  <si>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</si>
  <si>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</si>
  <si>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</si>
  <si>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</si>
  <si>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</si>
  <si>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</si>
  <si>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</si>
  <si>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</si>
  <si>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</si>
  <si>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</si>
  <si>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</si>
  <si>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</si>
  <si>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</si>
  <si>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</si>
  <si>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</si>
  <si>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</si>
  <si>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</si>
  <si>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</si>
  <si>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</si>
  <si>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</si>
  <si>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</si>
  <si>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</si>
  <si>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</si>
  <si>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</si>
  <si>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</si>
  <si>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</si>
  <si>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</si>
  <si>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</si>
  <si>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</si>
  <si>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</si>
  <si>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</si>
  <si>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</si>
  <si>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</si>
  <si>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</si>
  <si>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</si>
  <si>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</si>
  <si>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</si>
  <si>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</si>
  <si>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</si>
  <si>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</si>
  <si>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</si>
  <si>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</si>
  <si>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</si>
  <si>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</si>
  <si>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</si>
  <si>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</si>
  <si>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</si>
  <si>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</si>
  <si>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</si>
  <si>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</si>
  <si>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</si>
  <si>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</si>
  <si>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</si>
  <si>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</si>
  <si>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</si>
  <si>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</si>
  <si>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</si>
  <si>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</si>
  <si>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</si>
  <si>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</si>
  <si>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</si>
  <si>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</si>
  <si>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</si>
  <si>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</si>
  <si>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</si>
  <si>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</si>
  <si>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</si>
  <si>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</si>
  <si>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</si>
  <si>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</si>
  <si>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</si>
  <si>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</si>
  <si>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</si>
  <si>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</si>
  <si>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</si>
  <si>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</si>
  <si>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</si>
  <si>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</si>
  <si>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</si>
  <si>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</si>
  <si>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</si>
  <si>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</si>
  <si>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</si>
  <si>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</si>
  <si>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</si>
  <si>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</si>
  <si>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</si>
  <si>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</si>
  <si>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</si>
  <si>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</si>
  <si>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</si>
  <si>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</si>
  <si>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</si>
  <si>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</si>
  <si>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</si>
  <si>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</si>
  <si>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</si>
  <si>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</si>
  <si>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</si>
  <si>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</si>
  <si>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</si>
  <si>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</si>
  <si>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</si>
  <si>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</si>
  <si>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</si>
  <si>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</si>
  <si>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</si>
  <si>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</si>
  <si>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</si>
  <si>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</si>
  <si>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</si>
  <si>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</si>
  <si>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</si>
  <si>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</si>
  <si>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</si>
  <si>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</si>
  <si>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</si>
  <si>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</si>
  <si>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</si>
  <si>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</si>
  <si>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</si>
  <si>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</si>
  <si>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</si>
  <si>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</si>
  <si>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</si>
  <si>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</si>
  <si>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</si>
  <si>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</si>
  <si>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</si>
  <si>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</si>
  <si>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</si>
  <si>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</si>
  <si>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</si>
  <si>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</si>
  <si>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</si>
  <si>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</si>
  <si>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</si>
  <si>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</si>
  <si>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</si>
  <si>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</si>
  <si>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</si>
  <si>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</si>
  <si>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</si>
  <si>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</si>
  <si>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</si>
  <si>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</si>
  <si>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</si>
  <si>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</si>
  <si>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</si>
  <si>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</si>
  <si>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</si>
  <si>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</si>
  <si>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</si>
  <si>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</si>
  <si>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</si>
  <si>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</si>
  <si>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</si>
  <si>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</si>
  <si>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</si>
  <si>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</si>
  <si>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</si>
  <si>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</si>
  <si>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</si>
  <si>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</si>
  <si>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</si>
  <si>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</si>
  <si>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</si>
  <si>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</si>
  <si>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</si>
  <si>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</si>
  <si>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</si>
  <si>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</si>
  <si>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</si>
  <si>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</si>
  <si>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</si>
  <si>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</si>
  <si>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</si>
  <si>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</si>
  <si>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</si>
  <si>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</si>
  <si>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</si>
  <si>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</si>
  <si>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</si>
  <si>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</si>
  <si>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</si>
  <si>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</si>
  <si>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</si>
  <si>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</si>
  <si>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</si>
  <si>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</si>
  <si>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</si>
  <si>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</si>
  <si>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</si>
  <si>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</si>
  <si>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</si>
  <si>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</si>
  <si>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</si>
  <si>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</si>
  <si>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</si>
  <si>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</si>
  <si>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</si>
  <si>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</si>
  <si>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</si>
  <si>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</si>
  <si>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</si>
  <si>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</si>
  <si>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</si>
  <si>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</si>
  <si>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</si>
  <si>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</si>
  <si>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</si>
  <si>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</si>
  <si>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</si>
  <si>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</si>
  <si>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</si>
  <si>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</si>
  <si>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</si>
  <si>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</si>
  <si>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</si>
  <si>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</si>
  <si>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</si>
  <si>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</si>
  <si>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</si>
  <si>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</si>
  <si>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</si>
  <si>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</si>
  <si>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</si>
  <si>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</si>
  <si>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</si>
  <si>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</si>
  <si>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</si>
  <si>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</si>
  <si>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</si>
  <si>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</si>
  <si>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</si>
  <si>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</si>
  <si>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</si>
  <si>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</si>
  <si>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</si>
  <si>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</si>
  <si>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</si>
  <si>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</si>
  <si>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</si>
  <si>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</si>
  <si>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</si>
  <si>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</si>
  <si>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</si>
  <si>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</si>
  <si>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</si>
  <si>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</si>
  <si>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</si>
  <si>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</si>
  <si>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</si>
  <si>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</si>
  <si>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</si>
  <si>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</si>
  <si>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</si>
  <si>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</si>
  <si>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</si>
  <si>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</si>
  <si>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</si>
  <si>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</si>
  <si>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</si>
  <si>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</si>
  <si>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</si>
  <si>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</si>
  <si>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</si>
  <si>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</si>
  <si>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</si>
  <si>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</si>
  <si>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</si>
  <si>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</si>
  <si>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</si>
  <si>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</si>
  <si>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</si>
  <si>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</si>
  <si>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</si>
  <si>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</si>
  <si>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</si>
  <si>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</si>
  <si>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</si>
  <si>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</si>
  <si>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</si>
  <si>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</si>
  <si>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</si>
  <si>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</si>
  <si>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</si>
  <si>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</si>
  <si>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</si>
  <si>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</si>
  <si>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</si>
  <si>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</si>
  <si>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</si>
  <si>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</si>
  <si>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</si>
  <si>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</si>
  <si>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</si>
  <si>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</si>
  <si>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</si>
  <si>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</si>
  <si>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</si>
  <si>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</si>
  <si>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</si>
  <si>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</si>
  <si>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</si>
  <si>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</si>
  <si>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</si>
  <si>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</si>
  <si>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</si>
  <si>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</si>
  <si>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</si>
  <si>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</si>
  <si>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</si>
  <si>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</si>
  <si>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</si>
  <si>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</si>
  <si>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</si>
  <si>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</si>
  <si>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</si>
  <si>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</si>
  <si>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</si>
  <si>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</si>
  <si>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</si>
  <si>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</si>
  <si>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</si>
  <si>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</si>
  <si>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</si>
  <si>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</si>
  <si>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</si>
  <si>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</si>
  <si>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</si>
  <si>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</si>
  <si>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</si>
  <si>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</si>
  <si>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</si>
  <si>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</si>
  <si>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</si>
  <si>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</si>
  <si>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</si>
  <si>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</si>
  <si>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</si>
  <si>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</si>
  <si>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</si>
  <si>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</si>
  <si>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</si>
  <si>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</si>
  <si>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</si>
  <si>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</si>
  <si>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</si>
  <si>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</si>
  <si>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</si>
  <si>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</si>
  <si>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</si>
  <si>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</si>
  <si>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</si>
  <si>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</si>
  <si>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</si>
  <si>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</si>
  <si>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</si>
  <si>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</si>
  <si>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</si>
  <si>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</si>
  <si>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</si>
  <si>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</si>
  <si>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</si>
  <si>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</si>
  <si>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</si>
  <si>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</si>
  <si>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</si>
  <si>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</si>
  <si>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</si>
  <si>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</si>
  <si>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</si>
  <si>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</si>
  <si>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</si>
  <si>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</si>
  <si>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</si>
  <si>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</si>
  <si>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</si>
  <si>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</si>
  <si>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</si>
  <si>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</si>
  <si>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</si>
  <si>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</si>
  <si>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</si>
  <si>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</si>
  <si>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</si>
  <si>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</si>
  <si>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</si>
  <si>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</si>
  <si>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</si>
  <si>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</si>
  <si>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</si>
  <si>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</si>
  <si>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</si>
  <si>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</si>
  <si>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</si>
  <si>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</si>
  <si>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</si>
  <si>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</si>
  <si>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</si>
  <si>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</si>
  <si>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</si>
  <si>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</si>
  <si>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</si>
  <si>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</si>
  <si>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</si>
  <si>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</si>
  <si>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</si>
  <si>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</si>
  <si>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</si>
  <si>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</si>
  <si>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</si>
  <si>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</si>
  <si>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</si>
  <si>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</si>
  <si>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</si>
  <si>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</si>
  <si>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</si>
  <si>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</si>
  <si>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</si>
  <si>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</si>
  <si>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</si>
  <si>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</si>
  <si>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</si>
  <si>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</si>
  <si>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</si>
  <si>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</si>
  <si>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</si>
  <si>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</si>
  <si>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</si>
  <si>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</si>
  <si>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</si>
  <si>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</si>
  <si>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</si>
  <si>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</si>
  <si>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</si>
  <si>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</si>
  <si>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</si>
  <si>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</si>
  <si>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</si>
  <si>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</si>
  <si>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</si>
  <si>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</si>
  <si>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</si>
  <si>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</si>
  <si>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</si>
  <si>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</si>
  <si>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</si>
  <si>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</si>
  <si>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</si>
  <si>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</si>
  <si>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</si>
  <si>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</si>
  <si>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</si>
  <si>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</si>
  <si>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</si>
  <si>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</si>
  <si>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</si>
  <si>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</si>
  <si>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</si>
  <si>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</si>
  <si>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</si>
  <si>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</si>
  <si>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</si>
  <si>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</si>
  <si>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</si>
  <si>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</si>
  <si>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</si>
  <si>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</si>
  <si>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</si>
  <si>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</si>
  <si>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</si>
  <si>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</si>
  <si>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</si>
  <si>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</si>
  <si>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</si>
  <si>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</si>
  <si>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</si>
  <si>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</si>
  <si>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</si>
  <si>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</si>
  <si>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</si>
  <si>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</si>
  <si>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</si>
  <si>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</si>
  <si>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</si>
  <si>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</si>
  <si>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</si>
  <si>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</si>
  <si>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</si>
  <si>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</si>
  <si>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</si>
  <si>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</si>
  <si>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</si>
  <si>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</si>
  <si>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</si>
  <si>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</si>
  <si>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</si>
  <si>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</si>
  <si>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</si>
  <si>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</si>
  <si>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</si>
  <si>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</si>
  <si>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</si>
  <si>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</si>
  <si>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</si>
  <si>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</si>
  <si>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</si>
  <si>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</si>
  <si>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</si>
  <si>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</si>
  <si>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</si>
  <si>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</si>
  <si>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</si>
  <si>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</si>
  <si>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</si>
  <si>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</si>
  <si>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</si>
  <si>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</si>
  <si>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</si>
  <si>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</si>
  <si>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</si>
  <si>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</si>
  <si>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</si>
  <si>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</si>
  <si>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</si>
  <si>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</si>
  <si>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</si>
  <si>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</si>
  <si>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</si>
  <si>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</si>
  <si>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</si>
  <si>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</si>
  <si>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</si>
  <si>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</si>
  <si>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</si>
  <si>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</si>
  <si>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</si>
  <si>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</si>
  <si>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</si>
  <si>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</si>
  <si>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</si>
  <si>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</si>
  <si>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</si>
  <si>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</si>
  <si>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</si>
  <si>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</si>
  <si>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</si>
  <si>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</si>
  <si>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</si>
  <si>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</si>
  <si>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</si>
  <si>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</si>
  <si>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</si>
  <si>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</si>
  <si>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</si>
  <si>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</si>
  <si>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</si>
  <si>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</si>
  <si>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</si>
  <si>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</si>
  <si>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</si>
  <si>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</si>
  <si>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</si>
  <si>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</si>
  <si>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</si>
  <si>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</si>
  <si>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</si>
  <si>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</si>
  <si>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</si>
  <si>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</si>
  <si>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</si>
  <si>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</si>
  <si>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</si>
  <si>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</si>
  <si>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</si>
  <si>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</si>
  <si>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</si>
  <si>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</si>
  <si>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</si>
  <si>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</si>
  <si>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</si>
  <si>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</si>
  <si>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</si>
  <si>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</si>
  <si>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</si>
  <si>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</si>
  <si>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</si>
  <si>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</si>
  <si>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</si>
  <si>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</si>
  <si>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</si>
  <si>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</si>
  <si>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</si>
  <si>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</si>
  <si>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</si>
  <si>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</si>
  <si>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</si>
  <si>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</si>
  <si>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</si>
  <si>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</si>
  <si>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</si>
  <si>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</si>
  <si>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</si>
  <si>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</si>
  <si>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</si>
  <si>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</si>
  <si>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</si>
  <si>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</si>
  <si>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</si>
  <si>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</si>
  <si>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</si>
  <si>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</si>
  <si>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</si>
  <si>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</si>
  <si>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</si>
  <si>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</si>
  <si>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</si>
  <si>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</si>
  <si>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</si>
  <si>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</si>
  <si>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</si>
  <si>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</si>
  <si>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</si>
  <si>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</si>
  <si>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</si>
  <si>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</si>
  <si>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</si>
  <si>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</si>
  <si>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</si>
  <si>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</si>
  <si>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</si>
  <si>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</si>
  <si>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</si>
  <si>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</si>
  <si>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</si>
  <si>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</si>
  <si>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</si>
  <si>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</si>
  <si>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</si>
  <si>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</si>
  <si>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</si>
  <si>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</si>
  <si>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</si>
  <si>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</si>
  <si>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</si>
  <si>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</si>
  <si>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</si>
  <si>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</si>
  <si>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</si>
  <si>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</si>
  <si>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</si>
  <si>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</si>
  <si>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</si>
  <si>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</si>
  <si>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</si>
  <si>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</si>
  <si>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</si>
  <si>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</si>
  <si>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</si>
  <si>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</si>
  <si>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</si>
  <si>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</si>
  <si>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</si>
  <si>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</si>
  <si>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</si>
  <si>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</si>
  <si>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</si>
  <si>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</si>
  <si>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</si>
  <si>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</si>
  <si>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</si>
  <si>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</si>
  <si>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</si>
  <si>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</si>
  <si>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</si>
  <si>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</si>
  <si>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</si>
  <si>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</si>
  <si>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</si>
  <si>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</si>
  <si>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</si>
  <si>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</si>
  <si>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</si>
  <si>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</si>
  <si>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</si>
  <si>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</si>
  <si>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</si>
  <si>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</si>
  <si>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</si>
  <si>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</si>
  <si>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</si>
  <si>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</si>
  <si>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</si>
  <si>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</si>
  <si>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</si>
  <si>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</si>
  <si>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</si>
  <si>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</si>
  <si>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</si>
  <si>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</si>
  <si>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</si>
  <si>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</si>
  <si>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</si>
  <si>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</si>
  <si>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</si>
  <si>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</si>
  <si>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</si>
  <si>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</si>
  <si>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</si>
  <si>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</si>
  <si>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</si>
  <si>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</si>
  <si>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</si>
  <si>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</si>
  <si>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</si>
  <si>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</si>
  <si>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</si>
  <si>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</si>
  <si>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</si>
  <si>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</si>
  <si>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</si>
  <si>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</si>
  <si>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</si>
  <si>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</si>
  <si>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</si>
  <si>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</si>
  <si>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</si>
  <si>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</si>
  <si>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</si>
  <si>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</si>
  <si>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</si>
  <si>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</si>
  <si>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</si>
  <si>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</si>
  <si>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</si>
  <si>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</si>
  <si>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</si>
  <si>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</si>
  <si>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</si>
  <si>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</si>
  <si>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</si>
  <si>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</si>
  <si>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</si>
  <si>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</si>
  <si>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</si>
  <si>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</si>
  <si>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</si>
  <si>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</si>
  <si>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</si>
  <si>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</si>
  <si>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</si>
  <si>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</si>
  <si>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</si>
  <si>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</si>
  <si>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</si>
  <si>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</si>
  <si>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</si>
  <si>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</si>
  <si>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</si>
  <si>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</si>
  <si>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</si>
  <si>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</si>
  <si>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</si>
  <si>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</si>
  <si>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</si>
  <si>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</si>
  <si>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</si>
  <si>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</si>
  <si>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</si>
  <si>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</si>
  <si>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</si>
  <si>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</si>
  <si>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</si>
  <si>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</si>
  <si>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</si>
  <si>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</si>
  <si>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</si>
  <si>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</si>
  <si>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</si>
  <si>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</si>
  <si>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</si>
  <si>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</si>
  <si>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</si>
  <si>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</si>
  <si>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</si>
  <si>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</si>
  <si>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</si>
  <si>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</si>
  <si>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</si>
  <si>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</si>
  <si>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</si>
  <si>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</si>
  <si>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</si>
  <si>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</si>
  <si>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</si>
  <si>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</si>
  <si>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</si>
  <si>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</si>
  <si>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</si>
  <si>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</si>
  <si>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</si>
  <si>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</si>
  <si>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</si>
  <si>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</si>
  <si>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</si>
  <si>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</si>
  <si>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</si>
  <si>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</si>
  <si>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</si>
  <si>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</si>
  <si>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</si>
  <si>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</si>
  <si>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</si>
  <si>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</si>
  <si>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</si>
  <si>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</si>
  <si>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</si>
  <si>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</si>
  <si>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</si>
  <si>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</si>
  <si>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</si>
  <si>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</si>
  <si>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</si>
  <si>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</si>
  <si>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</si>
  <si>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</si>
  <si>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</si>
  <si>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</si>
  <si>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</si>
  <si>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</si>
  <si>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</si>
  <si>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</si>
  <si>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</si>
  <si>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</si>
  <si>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</si>
  <si>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</si>
  <si>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</si>
  <si>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</si>
  <si>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</si>
  <si>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</si>
  <si>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</si>
  <si>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</si>
  <si>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</si>
  <si>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</si>
  <si>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</si>
  <si>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</si>
  <si>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</si>
  <si>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</si>
  <si>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</si>
  <si>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</si>
  <si>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</si>
  <si>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</si>
  <si>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</si>
  <si>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</si>
  <si>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</si>
  <si>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</si>
  <si>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</si>
  <si>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</si>
  <si>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</si>
  <si>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</si>
  <si>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</si>
  <si>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</si>
  <si>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</si>
  <si>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</si>
  <si>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</si>
  <si>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</si>
  <si>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</si>
  <si>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</si>
  <si>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</si>
  <si>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</si>
  <si>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</si>
  <si>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</si>
  <si>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</si>
  <si>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</si>
  <si>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</si>
  <si>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</si>
  <si>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</si>
  <si>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</si>
  <si>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</si>
  <si>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</si>
  <si>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</si>
  <si>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</si>
  <si>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</si>
  <si>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</si>
  <si>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</si>
  <si>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</si>
  <si>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</si>
  <si>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</si>
  <si>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</si>
  <si>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</si>
  <si>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</si>
  <si>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</si>
  <si>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</si>
  <si>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</si>
  <si>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</si>
  <si>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</si>
  <si>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</si>
  <si>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</si>
  <si>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</si>
  <si>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</si>
  <si>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</si>
  <si>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</si>
  <si>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</si>
  <si>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</si>
  <si>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</si>
  <si>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</si>
  <si>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</si>
  <si>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</si>
  <si>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</si>
  <si>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</si>
  <si>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</si>
  <si>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</si>
  <si>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</si>
  <si>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</si>
  <si>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</si>
  <si>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</si>
  <si>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</si>
  <si>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</si>
  <si>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</si>
  <si>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</si>
  <si>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</si>
  <si>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</si>
  <si>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</si>
  <si>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</si>
  <si>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</si>
  <si>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</si>
  <si>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</si>
  <si>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</si>
  <si>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</si>
  <si>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</si>
  <si>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</si>
  <si>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</si>
  <si>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</si>
  <si>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</si>
  <si>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</si>
  <si>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</si>
  <si>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</si>
  <si>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</si>
  <si>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</si>
  <si>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</si>
  <si>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</si>
  <si>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</si>
  <si>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</si>
  <si>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</si>
  <si>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</si>
  <si>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</si>
  <si>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</si>
  <si>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</si>
  <si>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</si>
  <si>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</si>
  <si>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</si>
  <si>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</si>
  <si>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</si>
  <si>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</si>
  <si>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</si>
  <si>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</si>
  <si>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</si>
  <si>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</si>
  <si>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</si>
  <si>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</si>
  <si>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</si>
  <si>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</si>
  <si>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</si>
  <si>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</si>
  <si>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</si>
  <si>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</si>
  <si>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</si>
  <si>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</si>
  <si>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</si>
  <si>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</si>
  <si>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</si>
  <si>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</si>
  <si>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</si>
  <si>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</si>
  <si>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</si>
  <si>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</si>
  <si>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</si>
  <si>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</si>
  <si>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</si>
  <si>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</si>
  <si>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</si>
  <si>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</si>
  <si>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</si>
  <si>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</si>
  <si>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</si>
  <si>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</si>
  <si>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</si>
  <si>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</si>
  <si>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</si>
  <si>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</si>
  <si>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</si>
  <si>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</si>
  <si>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</si>
  <si>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</si>
  <si>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</si>
  <si>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</si>
  <si>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</si>
  <si>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</si>
  <si>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</si>
  <si>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</si>
  <si>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</si>
  <si>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</si>
  <si>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</si>
  <si>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</si>
  <si>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</si>
  <si>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</si>
  <si>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</si>
  <si>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</si>
  <si>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</si>
  <si>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</si>
  <si>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</si>
  <si>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</si>
  <si>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</si>
  <si>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</si>
  <si>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</si>
  <si>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</si>
  <si>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</si>
  <si>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</si>
  <si>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</si>
  <si>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</si>
  <si>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</si>
  <si>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</si>
  <si>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</si>
  <si>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</si>
  <si>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</si>
  <si>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</si>
  <si>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</si>
  <si>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</si>
  <si>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</si>
  <si>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</si>
  <si>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</si>
  <si>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</si>
  <si>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</si>
  <si>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</si>
  <si>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</si>
  <si>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</si>
  <si>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</si>
  <si>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</si>
  <si>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</si>
  <si>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</si>
  <si>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</si>
  <si>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</si>
  <si>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</si>
  <si>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</si>
  <si>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</si>
  <si>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</si>
  <si>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</si>
  <si>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</si>
  <si>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</si>
  <si>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</si>
  <si>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</si>
  <si>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</si>
  <si>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</si>
  <si>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</si>
  <si>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</si>
  <si>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</si>
  <si>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</si>
  <si>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</si>
  <si>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</si>
  <si>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</si>
  <si>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</si>
  <si>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</si>
  <si>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</si>
  <si>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</si>
  <si>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</si>
  <si>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</si>
  <si>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</si>
  <si>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</si>
  <si>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</si>
  <si>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</si>
  <si>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</si>
  <si>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</si>
  <si>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</si>
  <si>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</si>
  <si>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</si>
  <si>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</si>
  <si>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</si>
  <si>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</si>
  <si>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</si>
  <si>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</si>
  <si>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</si>
  <si>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</si>
  <si>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</si>
  <si>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</si>
  <si>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</si>
  <si>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</si>
  <si>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</si>
  <si>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</si>
  <si>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</si>
  <si>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</si>
  <si>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</si>
  <si>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</si>
  <si>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</si>
  <si>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</si>
  <si>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</si>
  <si>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</si>
  <si>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</si>
  <si>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</si>
  <si>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</si>
  <si>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</si>
  <si>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</si>
  <si>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</si>
  <si>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</si>
  <si>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</si>
  <si>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</si>
  <si>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</si>
  <si>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</si>
  <si>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</si>
  <si>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</si>
  <si>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</si>
  <si>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</si>
  <si>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</si>
  <si>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</si>
  <si>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</si>
  <si>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</si>
  <si>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</si>
  <si>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</si>
  <si>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</si>
  <si>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</si>
  <si>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</si>
  <si>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</si>
  <si>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</si>
  <si>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</si>
  <si>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</si>
  <si>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</si>
  <si>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</si>
  <si>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</si>
  <si>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</si>
  <si>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</si>
  <si>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</si>
  <si>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</si>
  <si>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</si>
  <si>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</si>
  <si>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</si>
  <si>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</si>
  <si>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</si>
  <si>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</si>
  <si>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</si>
  <si>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</si>
  <si>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</si>
  <si>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</si>
  <si>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</si>
  <si>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</si>
  <si>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</si>
  <si>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</si>
  <si>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</si>
  <si>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</si>
  <si>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</si>
  <si>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</si>
  <si>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</si>
  <si>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</si>
  <si>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</si>
  <si>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</si>
  <si>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</si>
  <si>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</si>
  <si>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</si>
  <si>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</si>
  <si>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</si>
  <si>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</si>
  <si>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</si>
  <si>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</si>
  <si>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</si>
  <si>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</si>
  <si>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</si>
  <si>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</si>
  <si>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</si>
  <si>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</si>
  <si>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</si>
  <si>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</si>
  <si>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</si>
  <si>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</si>
  <si>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</si>
  <si>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</si>
  <si>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</si>
  <si>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</si>
  <si>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</si>
  <si>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</si>
  <si>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</si>
  <si>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</si>
  <si>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</si>
  <si>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</si>
  <si>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</si>
  <si>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</si>
  <si>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</si>
  <si>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</si>
  <si>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</si>
  <si>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</si>
  <si>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</si>
  <si>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</si>
  <si>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</si>
  <si>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</si>
  <si>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</si>
  <si>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</si>
  <si>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</si>
  <si>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</si>
  <si>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</si>
  <si>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</si>
  <si>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</si>
  <si>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</si>
  <si>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</si>
  <si>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</si>
  <si>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</si>
  <si>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</si>
  <si>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</si>
  <si>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</si>
  <si>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</si>
  <si>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</si>
  <si>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</si>
  <si>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</si>
  <si>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</si>
  <si>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</si>
  <si>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</si>
  <si>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</si>
  <si>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</si>
  <si>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</si>
  <si>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</si>
  <si>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</si>
  <si>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</si>
  <si>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</si>
  <si>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</si>
  <si>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</si>
  <si>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</si>
  <si>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</si>
  <si>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</si>
  <si>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</si>
  <si>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</si>
  <si>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</si>
  <si>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</si>
  <si>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</si>
  <si>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</si>
  <si>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</si>
  <si>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</si>
  <si>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</si>
  <si>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</si>
  <si>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</si>
  <si>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</si>
  <si>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</si>
  <si>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</si>
  <si>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</si>
  <si>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</si>
  <si>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</si>
  <si>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</si>
  <si>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</si>
  <si>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</si>
  <si>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</si>
  <si>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</si>
  <si>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</si>
  <si>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</si>
  <si>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</si>
  <si>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</si>
  <si>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</si>
  <si>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</si>
  <si>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</si>
  <si>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</si>
  <si>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</si>
  <si>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</si>
  <si>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</si>
  <si>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</si>
  <si>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</si>
  <si>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</si>
  <si>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</si>
  <si>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</si>
  <si>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</si>
  <si>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</si>
  <si>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</si>
  <si>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</si>
  <si>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</si>
  <si>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</si>
  <si>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</si>
  <si>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</si>
  <si>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</si>
  <si>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</si>
  <si>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</si>
  <si>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</si>
  <si>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</si>
  <si>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</si>
  <si>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</si>
  <si>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</si>
  <si>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</si>
  <si>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</si>
  <si>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</si>
  <si>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</si>
  <si>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</si>
  <si>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</si>
  <si>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</si>
  <si>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</si>
  <si>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</si>
  <si>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</si>
  <si>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</si>
  <si>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</si>
  <si>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</si>
  <si>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</si>
  <si>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</si>
  <si>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</si>
  <si>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</si>
  <si>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</si>
  <si>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</si>
  <si>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</si>
  <si>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</si>
  <si>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</si>
  <si>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</si>
  <si>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</si>
  <si>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</si>
  <si>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</si>
  <si>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</si>
  <si>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</si>
  <si>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</si>
  <si>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</si>
  <si>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</si>
  <si>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</si>
  <si>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</si>
  <si>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</si>
  <si>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</si>
  <si>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</si>
  <si>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</si>
  <si>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</si>
  <si>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</si>
  <si>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</si>
  <si>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</si>
  <si>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</si>
  <si>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</si>
  <si>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</si>
  <si>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</si>
  <si>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</si>
  <si>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</si>
  <si>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</si>
  <si>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</si>
  <si>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</si>
  <si>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</si>
  <si>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</si>
  <si>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</si>
  <si>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</si>
  <si>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</si>
  <si>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</si>
  <si>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</si>
  <si>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</si>
  <si>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</si>
  <si>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</si>
  <si>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</si>
  <si>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</si>
  <si>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</si>
  <si>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</si>
  <si>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</si>
  <si>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</si>
  <si>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</si>
  <si>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</si>
  <si>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</si>
  <si>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</si>
  <si>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</si>
  <si>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</si>
  <si>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</si>
  <si>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</si>
  <si>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</si>
  <si>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</si>
  <si>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</si>
  <si>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</si>
  <si>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</si>
  <si>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</si>
  <si>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</si>
  <si>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</si>
  <si>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</si>
  <si>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</si>
  <si>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</si>
  <si>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</si>
  <si>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</si>
  <si>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</si>
  <si>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</si>
  <si>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</si>
  <si>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</si>
  <si>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</si>
  <si>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</si>
  <si>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</si>
  <si>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</si>
  <si>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</si>
  <si>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</si>
  <si>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</si>
  <si>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</si>
  <si>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</si>
  <si>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</si>
  <si>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</si>
  <si>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</si>
  <si>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</si>
  <si>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</si>
  <si>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</si>
  <si>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</si>
  <si>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</si>
  <si>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</si>
  <si>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</si>
  <si>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</si>
  <si>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</si>
  <si>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</si>
  <si>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</si>
  <si>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</si>
  <si>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</si>
  <si>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</si>
  <si>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</si>
  <si>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</si>
  <si>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</si>
  <si>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</si>
  <si>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</si>
  <si>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</si>
  <si>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</si>
  <si>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</si>
  <si>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</si>
  <si>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</si>
  <si>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</si>
  <si>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</si>
  <si>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</si>
  <si>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</si>
  <si>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</si>
  <si>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</si>
  <si>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</si>
  <si>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</si>
  <si>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</si>
  <si>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</si>
  <si>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</si>
  <si>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</si>
  <si>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</si>
  <si>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</si>
  <si>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</si>
  <si>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</si>
  <si>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</si>
  <si>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</si>
  <si>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</si>
  <si>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</si>
  <si>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</si>
  <si>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</si>
  <si>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</si>
  <si>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</si>
  <si>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</si>
  <si>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</si>
  <si>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</si>
  <si>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</si>
  <si>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</si>
  <si>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</si>
  <si>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</si>
  <si>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</si>
  <si>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</si>
  <si>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</si>
  <si>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</si>
  <si>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</si>
  <si>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</si>
  <si>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</si>
  <si>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</si>
  <si>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</si>
  <si>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</si>
  <si>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</si>
  <si>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</si>
  <si>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</si>
  <si>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</si>
  <si>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</si>
  <si>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</si>
  <si>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</si>
  <si>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</si>
  <si>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</si>
  <si>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</si>
  <si>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</si>
  <si>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</si>
  <si>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</si>
  <si>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</si>
  <si>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</si>
  <si>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</si>
  <si>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</si>
  <si>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</si>
  <si>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</si>
  <si>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</si>
  <si>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</si>
  <si>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</si>
  <si>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</si>
  <si>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</si>
  <si>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</si>
  <si>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</si>
  <si>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</si>
  <si>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</si>
  <si>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</si>
  <si>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</si>
  <si>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</si>
  <si>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</si>
  <si>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</si>
  <si>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</si>
  <si>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</si>
  <si>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</si>
  <si>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</si>
  <si>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</si>
  <si>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</si>
  <si>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</si>
  <si>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</si>
  <si>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</si>
  <si>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</si>
  <si>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</si>
  <si>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</si>
  <si>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</si>
  <si>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</si>
  <si>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</si>
  <si>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</si>
  <si>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</si>
  <si>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</si>
  <si>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</si>
  <si>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</si>
  <si>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</si>
  <si>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</si>
  <si>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</si>
  <si>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</si>
  <si>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</si>
  <si>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</si>
  <si>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</si>
  <si>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</si>
  <si>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</si>
  <si>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</si>
  <si>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</si>
  <si>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</si>
  <si>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</si>
  <si>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</si>
  <si>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</si>
  <si>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</si>
  <si>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</si>
  <si>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</si>
  <si>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</si>
  <si>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</si>
  <si>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</si>
  <si>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</si>
  <si>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</si>
  <si>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</si>
  <si>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</si>
  <si>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</si>
  <si>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</si>
  <si>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</si>
  <si>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</si>
  <si>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</si>
  <si>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</si>
  <si>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</si>
  <si>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</si>
  <si>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</si>
  <si>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</si>
  <si>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</si>
  <si>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</si>
  <si>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</si>
  <si>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</si>
  <si>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</si>
  <si>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</si>
  <si>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</si>
  <si>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</si>
  <si>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</si>
  <si>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</si>
  <si>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</si>
  <si>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</si>
  <si>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</si>
  <si>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</si>
  <si>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</si>
  <si>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</si>
  <si>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</si>
  <si>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</si>
  <si>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</si>
  <si>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</si>
  <si>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</si>
  <si>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</si>
  <si>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</si>
  <si>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</si>
  <si>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</si>
  <si>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</si>
  <si>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</si>
  <si>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</si>
  <si>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</si>
  <si>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</si>
  <si>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</si>
  <si>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</si>
  <si>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</si>
  <si>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</si>
  <si>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</si>
  <si>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</si>
  <si>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</si>
  <si>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</si>
  <si>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</si>
  <si>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</si>
  <si>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</si>
  <si>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</si>
  <si>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</si>
  <si>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</si>
  <si>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</si>
  <si>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</si>
  <si>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</si>
  <si>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</si>
  <si>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</si>
  <si>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</si>
  <si>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</si>
  <si>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</si>
  <si>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</si>
  <si>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</si>
  <si>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</si>
  <si>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</si>
  <si>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</si>
  <si>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</si>
  <si>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</si>
  <si>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</si>
  <si>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</si>
  <si>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</si>
  <si>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</si>
  <si>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</si>
  <si>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</si>
  <si>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</si>
  <si>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</si>
  <si>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</si>
  <si>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</si>
  <si>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</si>
  <si>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</si>
  <si>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</si>
  <si>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</si>
  <si>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</si>
  <si>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</si>
  <si>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</si>
  <si>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</si>
  <si>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</si>
  <si>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</si>
  <si>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</si>
  <si>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</si>
  <si>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</si>
  <si>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</si>
  <si>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</si>
  <si>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</si>
  <si>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</si>
  <si>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</si>
  <si>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</si>
  <si>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</si>
  <si>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</si>
  <si>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</si>
  <si>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</si>
  <si>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</si>
  <si>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</si>
  <si>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</si>
  <si>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</si>
  <si>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</si>
  <si>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</si>
  <si>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</si>
  <si>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</si>
  <si>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</si>
  <si>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</si>
  <si>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</si>
  <si>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</si>
  <si>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</si>
  <si>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</si>
  <si>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</si>
  <si>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</si>
  <si>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</si>
  <si>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</si>
  <si>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</si>
  <si>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</si>
  <si>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</si>
  <si>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</si>
  <si>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</si>
  <si>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</si>
  <si>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</si>
  <si>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</si>
  <si>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</si>
  <si>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</si>
  <si>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</si>
  <si>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</si>
  <si>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</si>
  <si>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</si>
  <si>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</si>
  <si>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</si>
  <si>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</si>
  <si>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</si>
  <si>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</si>
  <si>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</si>
  <si>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</si>
  <si>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</si>
  <si>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</si>
  <si>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</si>
  <si>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</si>
  <si>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</si>
  <si>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</si>
  <si>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</si>
  <si>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</si>
  <si>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</si>
  <si>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</si>
  <si>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</si>
  <si>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</si>
  <si>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</si>
  <si>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</si>
  <si>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</si>
  <si>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</si>
  <si>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</si>
  <si>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</si>
  <si>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</si>
  <si>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</si>
  <si>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</si>
  <si>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</si>
  <si>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</si>
  <si>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</si>
  <si>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</si>
  <si>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</si>
  <si>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</si>
  <si>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</si>
  <si>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</si>
  <si>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</si>
  <si>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</si>
  <si>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</si>
  <si>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</si>
  <si>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</si>
  <si>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</si>
  <si>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</si>
  <si>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</si>
  <si>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</si>
  <si>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</si>
  <si>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</si>
  <si>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</si>
  <si>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</si>
  <si>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</si>
  <si>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</si>
  <si>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</si>
  <si>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</si>
  <si>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</si>
  <si>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</si>
  <si>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</si>
  <si>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</si>
  <si>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</si>
  <si>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</si>
  <si>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</si>
  <si>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</si>
  <si>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</si>
  <si>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</si>
  <si>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</si>
  <si>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</si>
  <si>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</si>
  <si>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</si>
  <si>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</si>
  <si>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</si>
  <si>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</si>
  <si>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</si>
  <si>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</si>
  <si>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</si>
  <si>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</si>
  <si>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</si>
  <si>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</si>
  <si>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</si>
  <si>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</si>
  <si>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</si>
  <si>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</si>
  <si>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</si>
  <si>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</si>
  <si>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</si>
  <si>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</si>
  <si>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</si>
  <si>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</si>
  <si>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</si>
  <si>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</si>
  <si>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</si>
  <si>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</si>
  <si>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</si>
  <si>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</si>
  <si>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</si>
  <si>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</si>
  <si>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</si>
  <si>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</si>
  <si>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</si>
  <si>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</si>
  <si>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</si>
  <si>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</si>
  <si>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</si>
  <si>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</si>
  <si>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</si>
  <si>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</si>
  <si>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</si>
  <si>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</si>
  <si>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</si>
  <si>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</si>
  <si>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</si>
  <si>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</si>
  <si>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</si>
  <si>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</si>
  <si>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</si>
  <si>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</si>
  <si>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</si>
  <si>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</si>
  <si>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</si>
  <si>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</si>
  <si>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</si>
  <si>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</si>
  <si>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</si>
  <si>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</si>
  <si>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</si>
  <si>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</si>
  <si>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</si>
  <si>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</si>
  <si>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</si>
  <si>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</si>
  <si>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</si>
  <si>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</si>
  <si>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</si>
  <si>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</si>
  <si>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</si>
  <si>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</si>
  <si>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</si>
  <si>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</si>
  <si>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</si>
  <si>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</si>
  <si>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</si>
  <si>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</si>
  <si>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</si>
  <si>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</si>
  <si>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</si>
  <si>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</si>
  <si>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</si>
  <si>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</si>
  <si>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</si>
  <si>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</si>
  <si>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</si>
  <si>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</si>
  <si>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</si>
  <si>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</si>
  <si>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</si>
  <si>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</si>
  <si>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</si>
  <si>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</si>
  <si>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</si>
  <si>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</si>
  <si>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</si>
  <si>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</si>
  <si>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</si>
  <si>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</si>
  <si>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</si>
  <si>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</si>
  <si>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</si>
  <si>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</si>
  <si>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</si>
  <si>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</si>
  <si>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</si>
  <si>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</si>
  <si>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</si>
  <si>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</si>
  <si>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</si>
  <si>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</si>
  <si>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</si>
  <si>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</si>
  <si>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</si>
  <si>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</si>
  <si>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</si>
  <si>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</si>
  <si>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</si>
  <si>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</si>
  <si>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</si>
  <si>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</si>
  <si>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</si>
  <si>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</si>
  <si>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</si>
  <si>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</si>
  <si>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</si>
  <si>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</si>
  <si>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</si>
  <si>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</si>
  <si>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</si>
  <si>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</si>
  <si>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</si>
  <si>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</si>
  <si>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</si>
  <si>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</si>
  <si>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</si>
  <si>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</si>
  <si>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</si>
  <si>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</si>
  <si>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</si>
  <si>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</si>
  <si>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</si>
  <si>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</si>
  <si>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</si>
  <si>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</si>
  <si>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</si>
  <si>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</si>
  <si>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</si>
  <si>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</si>
  <si>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</si>
  <si>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</si>
  <si>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</si>
  <si>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</si>
  <si>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</si>
  <si>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</si>
  <si>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</si>
  <si>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</si>
  <si>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</si>
  <si>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</si>
  <si>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</si>
  <si>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</si>
  <si>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</si>
  <si>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</si>
  <si>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</si>
  <si>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</si>
  <si>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</si>
  <si>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</si>
  <si>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</si>
  <si>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</si>
  <si>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</si>
  <si>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</si>
  <si>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</si>
  <si>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</si>
  <si>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</si>
  <si>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</si>
  <si>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</si>
  <si>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</si>
  <si>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</si>
  <si>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</si>
  <si>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</si>
  <si>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</si>
  <si>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</si>
  <si>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</si>
  <si>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</si>
  <si>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</si>
  <si>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</si>
  <si>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</si>
  <si>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</si>
  <si>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</si>
  <si>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</si>
  <si>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</si>
  <si>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</si>
  <si>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</si>
  <si>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</si>
  <si>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</si>
  <si>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</si>
  <si>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</si>
  <si>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</si>
  <si>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</si>
  <si>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</si>
  <si>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</si>
  <si>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</si>
  <si>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</si>
  <si>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</si>
  <si>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</si>
  <si>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</si>
  <si>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</si>
  <si>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</si>
  <si>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</si>
  <si>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</si>
  <si>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</si>
  <si>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</si>
  <si>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</si>
  <si>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</si>
  <si>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</si>
  <si>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</si>
  <si>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</si>
  <si>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</si>
  <si>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</si>
  <si>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</si>
  <si>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</si>
  <si>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</si>
  <si>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</si>
  <si>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</si>
  <si>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</si>
  <si>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</si>
  <si>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</si>
  <si>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</si>
  <si>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</si>
  <si>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</si>
  <si>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</si>
  <si>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</si>
  <si>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</si>
  <si>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</si>
  <si>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</si>
  <si>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</si>
  <si>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</si>
  <si>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</si>
  <si>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</si>
  <si>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</si>
  <si>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</si>
  <si>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</si>
  <si>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</si>
  <si>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</si>
  <si>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</si>
  <si>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</si>
  <si>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</si>
  <si>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</si>
  <si>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</si>
  <si>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</si>
  <si>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</si>
  <si>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</si>
  <si>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</si>
  <si>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</si>
  <si>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</si>
  <si>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</si>
  <si>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</si>
  <si>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</si>
  <si>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</si>
  <si>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</si>
  <si>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</si>
  <si>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</si>
  <si>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</si>
  <si>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</si>
  <si>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</si>
  <si>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</si>
  <si>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</si>
  <si>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</si>
  <si>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</si>
  <si>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</si>
  <si>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</si>
  <si>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</si>
  <si>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</si>
  <si>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</si>
  <si>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</si>
  <si>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</si>
  <si>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</si>
  <si>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</si>
  <si>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</si>
  <si>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</si>
  <si>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</si>
  <si>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</si>
  <si>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</si>
  <si>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</si>
  <si>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</si>
  <si>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</si>
  <si>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</si>
  <si>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</si>
  <si>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</si>
  <si>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</si>
  <si>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</si>
  <si>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</si>
  <si>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</si>
  <si>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</si>
  <si>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</si>
  <si>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</si>
  <si>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</si>
  <si>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</si>
  <si>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</si>
  <si>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</si>
  <si>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</si>
  <si>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</si>
  <si>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</si>
  <si>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</si>
  <si>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</si>
  <si>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</si>
  <si>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</si>
  <si>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</si>
  <si>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</si>
  <si>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</si>
  <si>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</si>
  <si>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</si>
  <si>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</si>
  <si>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</si>
  <si>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</si>
  <si>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</si>
  <si>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</si>
  <si>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</si>
  <si>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</si>
  <si>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</si>
  <si>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</si>
  <si>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</si>
  <si>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</si>
  <si>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</si>
  <si>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</si>
  <si>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</si>
  <si>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</si>
  <si>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</si>
  <si>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</si>
  <si>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</si>
  <si>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</si>
  <si>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</si>
  <si>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</si>
  <si>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</si>
  <si>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</si>
  <si>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</si>
  <si>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</si>
  <si>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</si>
  <si>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</si>
  <si>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</si>
  <si>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</si>
  <si>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</si>
  <si>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</si>
  <si>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</si>
  <si>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</si>
  <si>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</si>
  <si>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</si>
  <si>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</si>
  <si>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</si>
  <si>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</si>
  <si>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</si>
  <si>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</si>
  <si>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</si>
  <si>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</si>
  <si>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</si>
  <si>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</si>
  <si>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</si>
  <si>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</si>
  <si>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</si>
  <si>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</si>
  <si>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</si>
  <si>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</si>
  <si>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</si>
  <si>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</si>
  <si>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</si>
  <si>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</si>
  <si>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</si>
  <si>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</si>
  <si>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</si>
  <si>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</si>
  <si>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</si>
  <si>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</si>
  <si>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</si>
  <si>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</si>
  <si>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</si>
  <si>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</si>
  <si>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</si>
  <si>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</si>
  <si>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</si>
  <si>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</si>
  <si>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</si>
  <si>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</si>
  <si>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</si>
  <si>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</si>
  <si>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</si>
  <si>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</si>
  <si>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</si>
  <si>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</si>
  <si>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</si>
  <si>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</si>
  <si>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</si>
  <si>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</si>
  <si>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</si>
  <si>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</si>
  <si>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</si>
  <si>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</si>
  <si>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</si>
  <si>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</si>
  <si>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</si>
  <si>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</si>
  <si>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</si>
  <si>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</si>
  <si>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</si>
  <si>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</si>
  <si>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</si>
  <si>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</si>
  <si>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</si>
  <si>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</si>
  <si>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</si>
  <si>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</si>
  <si>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</si>
  <si>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</si>
  <si>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</si>
  <si>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</si>
  <si>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</si>
  <si>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</si>
  <si>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</si>
  <si>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</si>
  <si>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</si>
  <si>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</si>
  <si>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</si>
  <si>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</si>
  <si>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</si>
  <si>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</si>
  <si>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</si>
  <si>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</si>
  <si>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</si>
  <si>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</si>
  <si>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</si>
  <si>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</si>
  <si>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</si>
  <si>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</si>
  <si>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</si>
  <si>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</si>
  <si>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</si>
  <si>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</si>
  <si>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</si>
  <si>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</si>
  <si>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</si>
  <si>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</si>
  <si>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</si>
  <si>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</si>
  <si>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</si>
  <si>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</si>
  <si>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</si>
  <si>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</si>
  <si>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</si>
  <si>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</si>
  <si>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</si>
  <si>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</si>
  <si>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</si>
  <si>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</si>
  <si>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</si>
  <si>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</si>
  <si>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</si>
  <si>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</si>
  <si>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</si>
  <si>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</si>
  <si>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</si>
  <si>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</si>
  <si>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</si>
  <si>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</si>
  <si>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</si>
  <si>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</si>
  <si>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</si>
  <si>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</si>
  <si>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</si>
  <si>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</si>
  <si>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</si>
  <si>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</si>
  <si>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</si>
  <si>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</si>
  <si>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</si>
  <si>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</si>
  <si>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</si>
  <si>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</si>
  <si>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</si>
  <si>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</si>
  <si>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</si>
  <si>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</si>
  <si>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</si>
  <si>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</si>
  <si>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</si>
  <si>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</si>
  <si>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</si>
  <si>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</si>
  <si>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</si>
  <si>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</si>
  <si>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</si>
  <si>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</si>
  <si>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</si>
  <si>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</si>
  <si>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</si>
  <si>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</si>
  <si>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</si>
  <si>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</si>
  <si>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</si>
  <si>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</si>
  <si>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</si>
  <si>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</si>
  <si>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</si>
  <si>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</si>
  <si>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</si>
  <si>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</si>
  <si>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</si>
  <si>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</si>
  <si>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</si>
  <si>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</si>
  <si>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</si>
  <si>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</si>
  <si>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</si>
  <si>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</si>
  <si>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</si>
  <si>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</si>
  <si>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</si>
  <si>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</si>
  <si>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</si>
  <si>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</si>
  <si>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</si>
  <si>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</si>
  <si>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</si>
  <si>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</si>
  <si>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</si>
  <si>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</si>
  <si>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</si>
  <si>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</si>
  <si>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</si>
  <si>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</si>
  <si>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</si>
  <si>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</si>
  <si>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</si>
  <si>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</si>
  <si>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</si>
  <si>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</si>
  <si>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</si>
  <si>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</si>
  <si>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</si>
  <si>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</si>
  <si>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</si>
  <si>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</si>
  <si>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</si>
  <si>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</si>
  <si>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</si>
  <si>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</si>
  <si>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</si>
  <si>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</si>
  <si>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</si>
  <si>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</si>
  <si>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</si>
  <si>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</si>
  <si>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</si>
  <si>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</si>
  <si>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</si>
  <si>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</si>
  <si>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</si>
  <si>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</si>
  <si>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</si>
  <si>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</si>
  <si>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</si>
  <si>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</si>
  <si>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</si>
  <si>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</si>
  <si>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</si>
  <si>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</si>
  <si>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</si>
  <si>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</si>
  <si>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</si>
  <si>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</si>
  <si>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</si>
  <si>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</si>
  <si>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</si>
  <si>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</si>
  <si>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</si>
  <si>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</si>
  <si>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</si>
  <si>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</si>
  <si>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</si>
  <si>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</si>
  <si>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</si>
  <si>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</si>
  <si>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</si>
  <si>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</si>
  <si>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</si>
  <si>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</si>
  <si>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</si>
  <si>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</si>
  <si>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</si>
  <si>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</si>
  <si>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</si>
  <si>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</si>
  <si>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</si>
  <si>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</si>
  <si>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</si>
  <si>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</si>
  <si>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</si>
  <si>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</si>
  <si>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</si>
  <si>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</si>
  <si>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</si>
  <si>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</si>
  <si>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</si>
  <si>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</si>
  <si>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</si>
  <si>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</si>
  <si>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</si>
  <si>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</si>
  <si>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</si>
  <si>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</si>
  <si>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</si>
  <si>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</si>
  <si>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</si>
  <si>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</si>
  <si>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</si>
  <si>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</si>
  <si>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</si>
  <si>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</si>
  <si>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</si>
  <si>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</si>
  <si>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</si>
  <si>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</si>
  <si>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</si>
  <si>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</si>
  <si>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</si>
  <si>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</si>
  <si>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</si>
  <si>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</si>
  <si>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</si>
  <si>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</si>
  <si>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</si>
  <si>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</si>
  <si>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</si>
  <si>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</si>
  <si>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</si>
  <si>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</si>
  <si>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</si>
  <si>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</si>
  <si>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</si>
  <si>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</si>
  <si>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</si>
  <si>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</si>
  <si>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</si>
  <si>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</si>
  <si>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</si>
  <si>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</si>
  <si>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</si>
  <si>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</si>
  <si>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</si>
  <si>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</si>
  <si>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</si>
  <si>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</si>
  <si>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</si>
  <si>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</si>
  <si>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</si>
  <si>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</si>
  <si>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</si>
  <si>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</si>
  <si>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</si>
  <si>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</si>
  <si>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</si>
  <si>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</si>
  <si>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</si>
  <si>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</si>
  <si>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</si>
  <si>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</si>
  <si>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</si>
  <si>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</si>
  <si>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</si>
  <si>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</si>
  <si>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</si>
  <si>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</si>
  <si>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</si>
  <si>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</si>
  <si>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</si>
  <si>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</si>
  <si>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</si>
  <si>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</si>
  <si>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</si>
  <si>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</si>
  <si>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</si>
  <si>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</si>
  <si>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</si>
  <si>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</si>
  <si>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</si>
  <si>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</si>
  <si>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</si>
  <si>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</si>
  <si>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</si>
  <si>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</si>
  <si>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</si>
  <si>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</si>
  <si>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</si>
  <si>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</si>
  <si>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</si>
  <si>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</si>
  <si>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</si>
  <si>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</si>
  <si>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</si>
  <si>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</si>
  <si>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</si>
  <si>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</si>
  <si>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</si>
  <si>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</si>
  <si>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</si>
  <si>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</si>
  <si>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</si>
  <si>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</si>
  <si>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</si>
  <si>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</si>
  <si>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</si>
  <si>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</si>
  <si>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</si>
  <si>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</si>
  <si>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</si>
  <si>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</si>
  <si>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</si>
  <si>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</si>
  <si>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</si>
  <si>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</si>
  <si>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</si>
  <si>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</si>
  <si>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</si>
  <si>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</si>
  <si>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</si>
  <si>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</si>
  <si>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</si>
  <si>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</si>
  <si>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</si>
  <si>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</si>
  <si>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</si>
  <si>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</si>
  <si>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</si>
  <si>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</si>
  <si>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</si>
  <si>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</si>
  <si>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</si>
  <si>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</si>
  <si>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</si>
  <si>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</si>
  <si>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</si>
  <si>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</si>
  <si>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</si>
  <si>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</si>
  <si>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</si>
  <si>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</si>
  <si>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</si>
  <si>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</si>
  <si>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</si>
  <si>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</si>
  <si>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</si>
  <si>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</si>
  <si>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</si>
  <si>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</si>
  <si>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</si>
  <si>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</si>
  <si>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</si>
  <si>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</si>
  <si>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</si>
  <si>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</si>
  <si>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</si>
  <si>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</si>
  <si>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</si>
  <si>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</si>
  <si>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</si>
  <si>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</si>
  <si>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</si>
  <si>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</si>
  <si>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</si>
  <si>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</si>
  <si>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</si>
  <si>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</si>
  <si>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</si>
  <si>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</si>
  <si>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</si>
  <si>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</si>
  <si>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</si>
  <si>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</si>
  <si>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</si>
  <si>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</si>
  <si>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</si>
  <si>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</si>
  <si>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</si>
  <si>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</si>
  <si>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</si>
  <si>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</si>
  <si>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</si>
  <si>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</si>
  <si>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</si>
  <si>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</si>
  <si>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</si>
  <si>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</si>
  <si>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</si>
  <si>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</si>
  <si>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</si>
  <si>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</si>
  <si>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</si>
  <si>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</si>
  <si>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</si>
  <si>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</si>
  <si>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</si>
  <si>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</si>
  <si>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</si>
  <si>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</si>
  <si>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</si>
  <si>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</si>
  <si>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</si>
  <si>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</si>
  <si>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</si>
  <si>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</si>
  <si>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</si>
  <si>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</si>
  <si>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</si>
  <si>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</si>
  <si>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</si>
  <si>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</si>
  <si>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</si>
  <si>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</si>
  <si>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</si>
  <si>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</si>
  <si>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</si>
  <si>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</si>
  <si>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</si>
  <si>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</si>
  <si>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</si>
  <si>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</si>
  <si>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</si>
  <si>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</si>
  <si>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</si>
  <si>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</si>
  <si>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</si>
  <si>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</si>
  <si>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</si>
  <si>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</si>
  <si>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</si>
  <si>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</si>
  <si>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</si>
  <si>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</si>
  <si>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</si>
  <si>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</si>
  <si>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</si>
  <si>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</si>
  <si>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</si>
  <si>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</si>
  <si>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</si>
  <si>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</si>
  <si>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</si>
  <si>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</si>
  <si>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</si>
  <si>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</si>
  <si>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</si>
  <si>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</si>
  <si>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</si>
  <si>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</si>
  <si>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</si>
  <si>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</si>
  <si>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</si>
  <si>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</si>
  <si>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</si>
  <si>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</si>
  <si>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</si>
  <si>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</si>
  <si>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</si>
  <si>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</si>
  <si>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</si>
  <si>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</si>
  <si>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</si>
  <si>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</si>
  <si>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</si>
  <si>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</si>
  <si>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</si>
  <si>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</si>
  <si>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</si>
  <si>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</si>
  <si>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</si>
  <si>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</si>
  <si>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</si>
  <si>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</si>
  <si>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</si>
  <si>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</si>
  <si>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</si>
  <si>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</si>
  <si>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</si>
  <si>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</si>
  <si>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</si>
  <si>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</si>
  <si>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</si>
  <si>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</si>
  <si>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</si>
  <si>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</si>
  <si>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</si>
  <si>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</si>
  <si>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</si>
  <si>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</si>
  <si>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</si>
  <si>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</si>
  <si>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</si>
  <si>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</si>
  <si>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</si>
  <si>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</si>
  <si>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</si>
  <si>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</si>
  <si>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</si>
  <si>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</si>
  <si>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</si>
  <si>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</si>
  <si>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</si>
  <si>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</si>
  <si>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</si>
  <si>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</si>
  <si>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</si>
  <si>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</si>
  <si>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</si>
  <si>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</si>
  <si>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</si>
  <si>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</si>
  <si>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</si>
  <si>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</si>
  <si>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</si>
  <si>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</si>
  <si>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</si>
  <si>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</si>
  <si>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</si>
  <si>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</si>
  <si>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</si>
  <si>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</si>
  <si>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</si>
  <si>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</si>
  <si>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</si>
  <si>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</si>
  <si>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</si>
  <si>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</si>
  <si>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</si>
  <si>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</si>
  <si>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</si>
  <si>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</si>
  <si>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</si>
  <si>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</si>
  <si>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</si>
  <si>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</si>
  <si>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</si>
  <si>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</si>
  <si>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</si>
  <si>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</si>
  <si>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</si>
  <si>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</si>
  <si>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</si>
  <si>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</si>
  <si>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</si>
  <si>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</si>
  <si>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</si>
  <si>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</si>
  <si>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</si>
  <si>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</si>
  <si>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</si>
  <si>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</si>
  <si>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</si>
  <si>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</si>
  <si>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</si>
  <si>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</si>
  <si>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</si>
  <si>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</si>
  <si>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</si>
  <si>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</si>
  <si>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</si>
  <si>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</si>
  <si>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</si>
  <si>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</si>
  <si>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</si>
  <si>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</si>
  <si>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</si>
  <si>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</si>
  <si>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</si>
  <si>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</si>
  <si>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</si>
  <si>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</si>
  <si>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</si>
  <si>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</si>
  <si>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</si>
  <si>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</si>
  <si>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</si>
  <si>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</si>
  <si>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</si>
  <si>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</si>
  <si>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</si>
  <si>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</si>
  <si>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</si>
  <si>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</si>
  <si>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</si>
  <si>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</si>
  <si>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</si>
  <si>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</si>
  <si>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</si>
  <si>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</si>
  <si>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</si>
  <si>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</si>
  <si>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</si>
  <si>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</si>
  <si>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</si>
  <si>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</si>
  <si>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</si>
  <si>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</si>
  <si>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</si>
  <si>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</si>
  <si>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</si>
  <si>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</si>
  <si>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</si>
  <si>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</si>
  <si>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</si>
  <si>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</si>
  <si>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</si>
  <si>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</si>
  <si>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</si>
  <si>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</si>
  <si>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</si>
  <si>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</si>
  <si>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</si>
  <si>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</si>
  <si>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</si>
  <si>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</si>
  <si>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</si>
  <si>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</si>
  <si>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</si>
  <si>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</si>
  <si>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</si>
  <si>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</si>
  <si>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</si>
  <si>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</si>
  <si>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</si>
  <si>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</si>
  <si>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</si>
  <si>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</si>
  <si>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</si>
  <si>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</si>
  <si>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</si>
  <si>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</si>
  <si>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</si>
  <si>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</si>
  <si>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</si>
  <si>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</si>
  <si>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</si>
  <si>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</si>
  <si>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</si>
  <si>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</si>
  <si>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</si>
  <si>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</si>
  <si>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</si>
  <si>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</si>
  <si>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</si>
  <si>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</si>
  <si>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</si>
  <si>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</si>
  <si>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</si>
  <si>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</si>
  <si>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</si>
  <si>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</si>
  <si>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</si>
  <si>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</si>
  <si>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</si>
  <si>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</si>
  <si>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</si>
  <si>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</si>
  <si>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</si>
  <si>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</si>
  <si>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</si>
  <si>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</si>
  <si>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</si>
  <si>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</si>
  <si>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</si>
  <si>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</si>
  <si>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</si>
  <si>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</si>
  <si>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</si>
  <si>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</si>
  <si>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</si>
  <si>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</si>
  <si>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</si>
  <si>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</si>
  <si>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</si>
  <si>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</si>
  <si>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</si>
  <si>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</si>
  <si>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</si>
  <si>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</si>
  <si>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</si>
  <si>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</si>
  <si>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</si>
  <si>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</si>
  <si>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</si>
  <si>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</si>
  <si>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</si>
  <si>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</si>
  <si>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</si>
  <si>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</si>
  <si>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</si>
  <si>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</si>
  <si>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</si>
  <si>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</si>
  <si>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</si>
  <si>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</si>
  <si>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</si>
  <si>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</si>
  <si>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</si>
  <si>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</si>
  <si>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</si>
  <si>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</si>
  <si>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</si>
  <si>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</si>
  <si>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</si>
  <si>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</si>
  <si>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</si>
  <si>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</si>
  <si>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</si>
  <si>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</si>
  <si>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</si>
  <si>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</si>
  <si>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</si>
  <si>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</si>
  <si>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</si>
  <si>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</si>
  <si>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</si>
  <si>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</si>
  <si>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</si>
  <si>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</si>
  <si>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</si>
  <si>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</si>
  <si>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</si>
  <si>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</si>
  <si>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</si>
  <si>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</si>
  <si>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</si>
  <si>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</si>
  <si>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</si>
  <si>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</si>
  <si>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</si>
  <si>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</si>
  <si>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</si>
  <si>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</si>
  <si>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</si>
  <si>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</si>
  <si>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</si>
  <si>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</si>
  <si>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</si>
  <si>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</si>
  <si>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</si>
  <si>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</si>
  <si>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</si>
  <si>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</si>
  <si>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</si>
  <si>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</si>
  <si>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</si>
  <si>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</si>
  <si>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</si>
  <si>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</si>
  <si>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</si>
  <si>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</si>
  <si>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</si>
  <si>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</si>
  <si>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</si>
  <si>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</si>
  <si>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</si>
  <si>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</si>
  <si>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</si>
  <si>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</si>
  <si>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</si>
  <si>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</si>
  <si>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</si>
  <si>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</si>
  <si>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</si>
  <si>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</si>
  <si>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</si>
  <si>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</si>
  <si>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</si>
  <si>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</si>
  <si>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</si>
  <si>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</si>
  <si>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</si>
  <si>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</si>
  <si>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</si>
  <si>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</si>
  <si>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</si>
  <si>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</si>
  <si>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</si>
  <si>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</si>
  <si>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</si>
  <si>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</si>
  <si>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</si>
  <si>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</si>
  <si>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</si>
  <si>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</si>
  <si>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</si>
  <si>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</si>
  <si>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</si>
  <si>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</si>
  <si>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</si>
  <si>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</si>
  <si>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</si>
  <si>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</si>
  <si>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</si>
  <si>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</si>
  <si>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</si>
  <si>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</si>
  <si>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</si>
  <si>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</si>
  <si>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</si>
  <si>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</si>
  <si>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</si>
  <si>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</si>
  <si>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</si>
  <si>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</si>
  <si>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</si>
  <si>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</si>
  <si>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</si>
  <si>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</si>
  <si>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</si>
  <si>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</si>
  <si>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</si>
  <si>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</si>
  <si>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</si>
  <si>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</si>
  <si>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</si>
  <si>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</si>
  <si>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</si>
  <si>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</si>
  <si>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</si>
  <si>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</si>
  <si>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</si>
  <si>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</si>
  <si>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</si>
  <si>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</si>
  <si>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</si>
  <si>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</si>
  <si>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</si>
  <si>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</si>
  <si>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</si>
  <si>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</si>
  <si>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</si>
  <si>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</si>
  <si>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</si>
  <si>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</si>
  <si>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</si>
  <si>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</si>
  <si>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</si>
  <si>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</si>
  <si>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</si>
  <si>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</si>
  <si>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</si>
  <si>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</si>
  <si>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</si>
  <si>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</si>
  <si>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</si>
  <si>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</si>
  <si>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</si>
  <si>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</si>
  <si>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</si>
  <si>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</si>
  <si>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</si>
  <si>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</si>
  <si>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</si>
  <si>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</si>
  <si>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</si>
  <si>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</si>
  <si>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</si>
  <si>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</si>
  <si>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</si>
  <si>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</si>
  <si>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</si>
  <si>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</si>
  <si>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</si>
  <si>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</si>
  <si>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</si>
  <si>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</si>
  <si>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</si>
  <si>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</si>
  <si>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</si>
  <si>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</si>
  <si>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</si>
  <si>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</si>
  <si>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</si>
  <si>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</si>
  <si>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</si>
  <si>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</si>
  <si>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</si>
  <si>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</si>
  <si>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</si>
  <si>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</si>
  <si>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</si>
  <si>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</si>
  <si>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</si>
  <si>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</si>
  <si>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</si>
  <si>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</si>
  <si>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</si>
  <si>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</si>
  <si>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</si>
  <si>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</si>
  <si>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</si>
  <si>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</si>
  <si>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</si>
  <si>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</si>
  <si>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</si>
  <si>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</si>
  <si>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</si>
  <si>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</si>
  <si>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</si>
  <si>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</si>
  <si>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</si>
  <si>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</si>
  <si>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</si>
  <si>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</si>
  <si>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</si>
  <si>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</si>
  <si>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</si>
  <si>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</si>
  <si>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</si>
  <si>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</si>
  <si>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</si>
  <si>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</si>
  <si>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</si>
  <si>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</si>
  <si>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</si>
  <si>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</si>
  <si>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</si>
  <si>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</si>
  <si>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</si>
  <si>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</si>
  <si>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</si>
  <si>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</si>
  <si>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</si>
  <si>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</si>
  <si>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</si>
  <si>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</si>
  <si>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</si>
  <si>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</si>
  <si>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</si>
  <si>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</si>
  <si>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</si>
  <si>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</si>
  <si>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</si>
  <si>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</si>
  <si>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</si>
  <si>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</si>
  <si>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</si>
  <si>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</si>
  <si>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</si>
  <si>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</si>
  <si>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</si>
  <si>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</si>
  <si>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</si>
  <si>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</si>
  <si>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</si>
  <si>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</si>
  <si>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</si>
  <si>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</si>
  <si>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</si>
  <si>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</si>
  <si>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</si>
  <si>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</si>
  <si>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</si>
  <si>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</si>
  <si>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</si>
  <si>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</si>
  <si>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</si>
  <si>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</si>
  <si>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</si>
  <si>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</si>
  <si>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</si>
  <si>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</si>
  <si>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</si>
  <si>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</si>
  <si>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</si>
  <si>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</si>
  <si>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</si>
  <si>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</si>
  <si>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</si>
  <si>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</si>
  <si>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</si>
  <si>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</si>
  <si>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</si>
  <si>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</si>
  <si>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</si>
  <si>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</si>
  <si>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</si>
  <si>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</si>
  <si>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</si>
  <si>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</si>
  <si>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</si>
  <si>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</si>
  <si>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</si>
  <si>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</si>
  <si>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</si>
  <si>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</si>
  <si>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</si>
  <si>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</si>
  <si>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</si>
  <si>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</si>
  <si>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</si>
  <si>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</si>
  <si>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</si>
  <si>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</si>
  <si>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</si>
  <si>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</si>
  <si>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</si>
  <si>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</si>
  <si>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</si>
  <si>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</si>
  <si>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</si>
  <si>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</si>
  <si>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</si>
  <si>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</si>
  <si>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</si>
  <si>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</si>
  <si>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</si>
  <si>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</si>
  <si>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</si>
  <si>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</si>
  <si>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</si>
  <si>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</si>
  <si>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</si>
  <si>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</si>
  <si>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</si>
  <si>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</si>
  <si>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</si>
  <si>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</si>
  <si>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</si>
  <si>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</si>
  <si>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</si>
  <si>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</si>
  <si>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</si>
  <si>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</si>
  <si>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</si>
  <si>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</si>
  <si>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</si>
  <si>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</si>
  <si>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</si>
  <si>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</si>
  <si>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</si>
  <si>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</si>
  <si>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</si>
  <si>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</si>
  <si>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</si>
  <si>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</si>
  <si>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</si>
  <si>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</si>
  <si>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</si>
  <si>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</si>
  <si>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</si>
  <si>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</si>
  <si>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</si>
  <si>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</si>
  <si>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</si>
  <si>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</si>
  <si>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</si>
  <si>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</si>
  <si>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</si>
  <si>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</si>
  <si>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</si>
  <si>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</si>
  <si>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</si>
  <si>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</si>
  <si>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</si>
  <si>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</si>
  <si>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</si>
  <si>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</si>
  <si>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</si>
  <si>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</si>
  <si>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</si>
  <si>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</si>
  <si>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</si>
  <si>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</si>
  <si>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</si>
  <si>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</si>
  <si>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</si>
  <si>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</si>
  <si>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</si>
  <si>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</si>
  <si>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</si>
  <si>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</si>
  <si>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</si>
  <si>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</si>
  <si>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</si>
  <si>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</si>
  <si>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</si>
  <si>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</si>
  <si>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</si>
  <si>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</si>
  <si>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</si>
  <si>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</si>
  <si>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</si>
  <si>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</si>
  <si>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</si>
  <si>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</si>
  <si>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</si>
  <si>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</si>
  <si>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</si>
  <si>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</si>
  <si>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</si>
  <si>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</si>
  <si>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</si>
  <si>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</si>
  <si>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</si>
  <si>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</si>
  <si>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</si>
  <si>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</si>
  <si>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</si>
  <si>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</si>
  <si>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</si>
  <si>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</si>
  <si>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</si>
  <si>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</si>
  <si>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</si>
  <si>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</si>
  <si>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</si>
  <si>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</si>
  <si>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</si>
  <si>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</si>
  <si>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</si>
  <si>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</si>
  <si>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</si>
  <si>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</si>
  <si>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</si>
  <si>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</si>
  <si>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</si>
  <si>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</si>
  <si>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</si>
  <si>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</si>
  <si>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</si>
  <si>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</si>
  <si>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</si>
  <si>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</si>
  <si>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</si>
  <si>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</si>
  <si>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</si>
  <si>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</si>
  <si>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</si>
  <si>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</si>
  <si>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</si>
  <si>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</si>
  <si>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</si>
  <si>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</si>
  <si>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</si>
  <si>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</si>
  <si>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</si>
  <si>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</si>
  <si>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</si>
  <si>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</si>
  <si>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</si>
  <si>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</si>
  <si>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</si>
  <si>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</si>
  <si>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</si>
  <si>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</si>
  <si>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</si>
  <si>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</si>
  <si>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</si>
  <si>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</si>
  <si>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</si>
  <si>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</si>
  <si>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</si>
  <si>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</si>
  <si>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</si>
  <si>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</si>
  <si>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</si>
  <si>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</si>
  <si>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</si>
  <si>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</si>
  <si>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</si>
  <si>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</si>
  <si>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</si>
  <si>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</si>
  <si>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</si>
  <si>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</si>
  <si>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</si>
  <si>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</si>
  <si>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</si>
  <si>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</si>
  <si>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</si>
  <si>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</si>
  <si>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</si>
  <si>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</si>
  <si>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</si>
  <si>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</si>
  <si>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</si>
  <si>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</si>
  <si>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</si>
  <si>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</si>
  <si>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</si>
  <si>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</si>
  <si>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</si>
  <si>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</si>
  <si>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</si>
  <si>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</si>
  <si>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</si>
  <si>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</si>
  <si>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</si>
  <si>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</si>
  <si>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</si>
  <si>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</si>
  <si>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</si>
  <si>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</si>
  <si>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</si>
  <si>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</si>
  <si>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</si>
  <si>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</si>
  <si>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</si>
  <si>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</si>
  <si>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</si>
  <si>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</si>
  <si>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</si>
  <si>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</si>
  <si>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</si>
  <si>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</si>
  <si>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</si>
  <si>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</si>
  <si>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</si>
  <si>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</si>
  <si>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</si>
  <si>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</si>
  <si>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</si>
  <si>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</si>
  <si>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</si>
  <si>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</si>
  <si>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</si>
  <si>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</si>
  <si>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</si>
  <si>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</si>
  <si>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</si>
  <si>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</si>
  <si>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</si>
  <si>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</si>
  <si>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</si>
  <si>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</si>
  <si>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</si>
  <si>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</si>
  <si>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</si>
  <si>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</si>
  <si>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</si>
  <si>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</si>
  <si>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</si>
  <si>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</si>
  <si>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</si>
  <si>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</si>
  <si>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</si>
  <si>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</si>
  <si>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</si>
  <si>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</si>
  <si>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</si>
  <si>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</si>
  <si>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</si>
  <si>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</si>
  <si>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</si>
  <si>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</si>
  <si>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</si>
  <si>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</si>
  <si>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</si>
  <si>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</si>
  <si>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</si>
  <si>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</si>
  <si>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</si>
  <si>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</si>
  <si>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</si>
  <si>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</si>
  <si>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</si>
  <si>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</si>
  <si>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</si>
  <si>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</si>
  <si>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</si>
  <si>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</si>
  <si>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</si>
  <si>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</si>
  <si>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</si>
  <si>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</si>
  <si>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</si>
  <si>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</si>
  <si>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</si>
  <si>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</si>
  <si>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</si>
  <si>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</si>
  <si>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</si>
  <si>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</si>
  <si>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</si>
  <si>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</si>
  <si>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</si>
  <si>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</si>
  <si>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</si>
  <si>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</si>
  <si>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</si>
  <si>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</si>
  <si>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</si>
  <si>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</si>
  <si>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</si>
  <si>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</si>
  <si>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</si>
  <si>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</si>
  <si>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</si>
  <si>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</si>
  <si>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</si>
  <si>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</si>
  <si>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</si>
  <si>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</si>
  <si>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</si>
  <si>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</si>
  <si>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</si>
  <si>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</si>
  <si>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</si>
  <si>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</si>
  <si>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</si>
  <si>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</si>
  <si>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</si>
  <si>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</si>
  <si>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</si>
  <si>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</si>
  <si>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</si>
  <si>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</si>
  <si>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</si>
  <si>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</si>
  <si>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</si>
  <si>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</si>
  <si>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</si>
  <si>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</si>
  <si>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</si>
  <si>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</si>
  <si>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</si>
  <si>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</si>
  <si>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</si>
  <si>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</si>
  <si>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</si>
  <si>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</si>
  <si>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</si>
  <si>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</si>
  <si>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</si>
  <si>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</si>
  <si>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</si>
  <si>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</si>
  <si>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</si>
  <si>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</si>
  <si>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</si>
  <si>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</si>
  <si>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</si>
  <si>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</si>
  <si>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</si>
  <si>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</si>
  <si>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</si>
  <si>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</si>
  <si>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</si>
  <si>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</si>
  <si>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</si>
  <si>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</si>
  <si>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</si>
  <si>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</si>
  <si>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</si>
  <si>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</si>
  <si>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</si>
  <si>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</si>
  <si>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</si>
  <si>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</si>
  <si>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</si>
  <si>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</si>
  <si>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</si>
  <si>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</si>
  <si>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</si>
  <si>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</si>
  <si>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</si>
  <si>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</si>
  <si>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</si>
  <si>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</si>
  <si>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</si>
  <si>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</si>
  <si>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</si>
  <si>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</si>
  <si>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</si>
  <si>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</si>
  <si>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</si>
  <si>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</si>
  <si>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</si>
  <si>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</si>
  <si>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</si>
  <si>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</si>
  <si>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</si>
  <si>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</si>
  <si>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</si>
  <si>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</si>
  <si>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</si>
  <si>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</si>
  <si>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</si>
  <si>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</si>
  <si>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</si>
  <si>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</si>
  <si>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</si>
  <si>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</si>
  <si>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</si>
  <si>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</si>
  <si>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</si>
  <si>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</si>
  <si>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</si>
  <si>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</si>
  <si>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</si>
  <si>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</si>
  <si>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</si>
  <si>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</si>
  <si>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</si>
  <si>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</si>
  <si>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</si>
  <si>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</si>
  <si>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</si>
  <si>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</si>
  <si>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</si>
  <si>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</si>
  <si>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</si>
  <si>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</si>
  <si>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</si>
  <si>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</si>
  <si>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</si>
  <si>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</si>
  <si>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</si>
  <si>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</si>
  <si>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</si>
  <si>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</si>
  <si>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</si>
  <si>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</si>
  <si>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</si>
  <si>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</si>
  <si>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</si>
  <si>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</si>
  <si>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</si>
  <si>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</si>
  <si>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</si>
  <si>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</si>
  <si>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</si>
  <si>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</si>
  <si>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</si>
  <si>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</si>
  <si>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</si>
  <si>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</si>
  <si>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</si>
  <si>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</si>
  <si>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</si>
  <si>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</si>
  <si>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</si>
  <si>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</si>
  <si>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</si>
  <si>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</si>
  <si>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</si>
  <si>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</si>
  <si>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</si>
  <si>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</si>
  <si>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</si>
  <si>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</si>
  <si>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</si>
  <si>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</si>
  <si>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</si>
  <si>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</si>
  <si>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</si>
  <si>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</si>
  <si>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</si>
  <si>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</si>
  <si>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</si>
  <si>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</si>
  <si>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</si>
  <si>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</si>
  <si>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</si>
  <si>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</si>
  <si>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</si>
  <si>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</si>
  <si>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</si>
  <si>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</si>
  <si>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</si>
  <si>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</si>
  <si>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</si>
  <si>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</si>
  <si>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</si>
  <si>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</si>
  <si>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</si>
  <si>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</si>
  <si>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</si>
  <si>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</si>
  <si>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</si>
  <si>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</si>
  <si>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</si>
  <si>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</si>
  <si>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</si>
  <si>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</si>
  <si>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</si>
  <si>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</si>
  <si>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</si>
  <si>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</si>
  <si>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</si>
  <si>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</si>
  <si>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</si>
  <si>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</si>
  <si>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</si>
  <si>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</si>
  <si>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</si>
  <si>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</si>
  <si>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</si>
  <si>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</si>
  <si>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</si>
  <si>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</si>
  <si>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</si>
  <si>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</si>
  <si>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</si>
  <si>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</si>
  <si>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</si>
  <si>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</si>
  <si>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</si>
  <si>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</si>
  <si>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</si>
  <si>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</si>
  <si>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</si>
  <si>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</si>
  <si>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</si>
  <si>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</si>
  <si>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</si>
  <si>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</si>
  <si>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</si>
  <si>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</si>
  <si>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</si>
  <si>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</si>
  <si>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</si>
  <si>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</si>
  <si>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</si>
  <si>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</si>
  <si>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</si>
  <si>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</si>
  <si>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</si>
  <si>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</si>
  <si>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</si>
  <si>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</si>
  <si>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</si>
  <si>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</si>
  <si>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</si>
  <si>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</si>
  <si>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</si>
  <si>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</si>
  <si>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</si>
  <si>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</si>
  <si>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</si>
  <si>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</si>
  <si>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</si>
  <si>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</si>
  <si>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</si>
  <si>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</si>
  <si>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</si>
  <si>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</si>
  <si>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</si>
  <si>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</si>
  <si>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</si>
  <si>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</si>
  <si>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</si>
  <si>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</si>
  <si>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</si>
  <si>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</si>
  <si>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</si>
  <si>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</si>
  <si>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</si>
  <si>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</si>
  <si>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</si>
  <si>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</si>
  <si>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</si>
  <si>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</si>
  <si>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</si>
  <si>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</si>
  <si>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</si>
  <si>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</si>
  <si>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</si>
  <si>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</si>
  <si>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</si>
  <si>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</si>
  <si>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</si>
  <si>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</si>
  <si>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</si>
  <si>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</si>
  <si>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</si>
  <si>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</si>
  <si>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</si>
  <si>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</si>
  <si>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</si>
  <si>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</si>
  <si>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</si>
  <si>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</si>
  <si>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</si>
  <si>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</si>
  <si>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</si>
  <si>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</si>
  <si>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</si>
  <si>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</si>
  <si>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</si>
  <si>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</si>
  <si>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</si>
  <si>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</si>
  <si>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</si>
  <si>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</si>
  <si>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</si>
  <si>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</si>
  <si>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</si>
  <si>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</si>
  <si>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</si>
  <si>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</si>
  <si>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</si>
  <si>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</si>
  <si>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</si>
  <si>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</si>
  <si>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</si>
  <si>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</si>
  <si>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</si>
  <si>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</si>
  <si>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</si>
  <si>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</si>
  <si>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</si>
  <si>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</si>
  <si>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</si>
  <si>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</si>
  <si>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</si>
  <si>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</si>
  <si>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</si>
  <si>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</si>
  <si>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</si>
  <si>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</si>
  <si>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</si>
  <si>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</si>
  <si>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</si>
  <si>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</si>
  <si>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</si>
  <si>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</si>
  <si>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</si>
  <si>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</si>
  <si>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</si>
  <si>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</si>
  <si>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</si>
  <si>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</si>
  <si>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</si>
  <si>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</si>
  <si>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</si>
  <si>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</si>
  <si>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</si>
  <si>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</si>
  <si>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</si>
  <si>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</si>
  <si>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</si>
  <si>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</si>
  <si>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</si>
  <si>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</si>
  <si>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</si>
  <si>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</si>
  <si>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</si>
  <si>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</si>
  <si>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</si>
  <si>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</si>
  <si>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</si>
  <si>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</si>
  <si>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</si>
  <si>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</si>
  <si>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</si>
  <si>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</si>
  <si>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</si>
  <si>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</si>
  <si>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</si>
  <si>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</si>
  <si>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</si>
  <si>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</si>
  <si>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</si>
  <si>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</si>
  <si>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</si>
  <si>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</si>
  <si>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</si>
  <si>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</si>
  <si>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</si>
  <si>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</si>
  <si>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</si>
  <si>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</si>
  <si>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</si>
  <si>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</si>
  <si>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</si>
  <si>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</si>
  <si>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</si>
  <si>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</si>
  <si>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</si>
  <si>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</si>
  <si>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</si>
  <si>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</si>
  <si>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</si>
  <si>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</si>
  <si>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</si>
  <si>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</si>
  <si>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</si>
  <si>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</si>
  <si>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</si>
  <si>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</si>
  <si>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</si>
  <si>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</si>
  <si>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</si>
  <si>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</si>
  <si>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</si>
  <si>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</si>
  <si>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</si>
  <si>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</si>
  <si>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</si>
  <si>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</si>
  <si>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</si>
  <si>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</si>
  <si>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</si>
  <si>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</si>
  <si>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</si>
  <si>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</si>
  <si>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</si>
  <si>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</si>
  <si>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</si>
  <si>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</si>
  <si>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</si>
  <si>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</si>
  <si>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</si>
  <si>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</si>
  <si>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</si>
  <si>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</si>
  <si>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</si>
  <si>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</si>
  <si>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</si>
  <si>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</si>
  <si>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</si>
  <si>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</si>
  <si>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</si>
  <si>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</si>
  <si>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</si>
  <si>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</si>
  <si>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</si>
  <si>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</si>
  <si>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</si>
  <si>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</si>
  <si>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</si>
  <si>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</si>
  <si>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</si>
  <si>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</si>
  <si>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</si>
  <si>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</si>
  <si>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</si>
  <si>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</si>
  <si>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</si>
  <si>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</si>
  <si>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</si>
  <si>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</si>
  <si>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</si>
  <si>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</si>
  <si>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</si>
  <si>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</si>
  <si>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</si>
  <si>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</si>
  <si>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</si>
  <si>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</si>
  <si>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</si>
  <si>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</si>
  <si>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</si>
  <si>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</si>
  <si>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</si>
  <si>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</si>
  <si>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</si>
  <si>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</si>
  <si>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</si>
  <si>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</si>
  <si>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</si>
  <si>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</si>
  <si>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</si>
  <si>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</si>
  <si>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</si>
  <si>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</si>
  <si>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</si>
  <si>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</si>
  <si>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</si>
  <si>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</si>
  <si>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</si>
  <si>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</si>
  <si>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</si>
  <si>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</si>
  <si>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</si>
  <si>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</si>
  <si>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</si>
  <si>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</si>
  <si>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</si>
  <si>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</si>
  <si>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</si>
  <si>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</si>
  <si>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</si>
  <si>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</si>
  <si>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</si>
  <si>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</si>
  <si>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</si>
  <si>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</si>
  <si>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</si>
  <si>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</si>
  <si>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</si>
  <si>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</si>
  <si>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</si>
  <si>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</si>
  <si>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</si>
  <si>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</si>
  <si>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</si>
  <si>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</si>
  <si>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</si>
  <si>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</si>
  <si>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</si>
  <si>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</si>
  <si>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</si>
  <si>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</si>
  <si>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</si>
  <si>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</si>
  <si>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</si>
  <si>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</si>
  <si>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</si>
  <si>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</si>
  <si>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</si>
  <si>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</si>
  <si>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</si>
  <si>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</si>
  <si>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</si>
  <si>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</si>
  <si>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</si>
  <si>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</si>
  <si>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</si>
  <si>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</si>
  <si>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</si>
  <si>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</si>
  <si>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</si>
  <si>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</si>
  <si>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</si>
  <si>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</si>
  <si>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</si>
  <si>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</si>
  <si>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</si>
  <si>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</si>
  <si>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</si>
  <si>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</si>
  <si>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</si>
  <si>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</si>
  <si>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</si>
  <si>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</si>
  <si>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</si>
  <si>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</si>
  <si>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</si>
  <si>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</si>
  <si>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</si>
  <si>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</si>
  <si>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</si>
  <si>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</si>
  <si>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</si>
  <si>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</si>
  <si>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</si>
  <si>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</si>
  <si>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</si>
  <si>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</si>
  <si>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</si>
  <si>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</si>
  <si>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</si>
  <si>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</si>
  <si>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</si>
  <si>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</si>
  <si>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</si>
  <si>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</si>
  <si>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</si>
  <si>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</si>
  <si>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</si>
  <si>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</si>
  <si>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</si>
  <si>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</si>
  <si>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</si>
  <si>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</si>
  <si>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</si>
  <si>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</si>
  <si>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</si>
  <si>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</si>
  <si>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</si>
  <si>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</si>
  <si>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</si>
  <si>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</si>
  <si>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</si>
  <si>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</si>
  <si>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</si>
  <si>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</si>
  <si>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</si>
  <si>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</si>
  <si>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</si>
  <si>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</si>
  <si>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</si>
  <si>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</si>
  <si>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</si>
  <si>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</si>
  <si>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</si>
  <si>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</si>
  <si>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</si>
  <si>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</si>
  <si>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</si>
  <si>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</si>
  <si>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</si>
  <si>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</si>
  <si>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</si>
  <si>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</si>
  <si>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</si>
  <si>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</si>
  <si>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</si>
  <si>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</si>
  <si>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</si>
  <si>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</si>
  <si>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</si>
  <si>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</si>
  <si>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</si>
  <si>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</si>
  <si>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</si>
  <si>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</si>
  <si>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</si>
  <si>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</si>
  <si>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</si>
  <si>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</si>
  <si>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</si>
  <si>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</si>
  <si>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</si>
  <si>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</si>
  <si>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</si>
  <si>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</si>
  <si>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</si>
  <si>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</si>
  <si>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</si>
  <si>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</si>
  <si>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</si>
  <si>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</si>
  <si>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</si>
  <si>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</si>
  <si>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</si>
  <si>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</si>
  <si>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</si>
  <si>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</si>
  <si>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</si>
  <si>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</si>
  <si>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</si>
  <si>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</si>
  <si>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</si>
  <si>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</si>
  <si>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</si>
  <si>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</si>
  <si>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</si>
  <si>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</si>
  <si>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</si>
  <si>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</si>
  <si>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</si>
  <si>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</si>
  <si>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</si>
  <si>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</si>
  <si>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</si>
  <si>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</si>
  <si>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</si>
  <si>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</si>
  <si>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</si>
  <si>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</si>
  <si>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</si>
  <si>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</si>
  <si>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</si>
  <si>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</si>
  <si>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</si>
  <si>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</si>
  <si>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</si>
  <si>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</si>
  <si>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</si>
  <si>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</si>
  <si>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</si>
  <si>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</si>
  <si>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</si>
  <si>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</si>
  <si>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</si>
  <si>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</si>
  <si>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</si>
  <si>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</si>
  <si>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</si>
  <si>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</si>
  <si>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</si>
  <si>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</si>
  <si>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</si>
  <si>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</si>
  <si>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</si>
  <si>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</si>
  <si>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</si>
  <si>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</si>
  <si>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</si>
  <si>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</si>
  <si>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</si>
  <si>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</si>
  <si>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</si>
  <si>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</si>
  <si>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</si>
  <si>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</si>
  <si>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</si>
  <si>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</si>
  <si>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</si>
  <si>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</si>
  <si>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</si>
  <si>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</si>
  <si>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</si>
  <si>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</si>
  <si>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</si>
  <si>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</si>
  <si>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</si>
  <si>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</si>
  <si>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</si>
  <si>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</si>
  <si>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</si>
  <si>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</si>
  <si>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</si>
  <si>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</si>
  <si>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</si>
  <si>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</si>
  <si>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</si>
  <si>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</si>
  <si>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</si>
  <si>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</si>
  <si>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</si>
  <si>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</si>
  <si>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</si>
  <si>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</si>
  <si>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</si>
  <si>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</si>
  <si>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</si>
  <si>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</si>
  <si>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</si>
  <si>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</si>
  <si>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</si>
  <si>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</si>
  <si>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</si>
  <si>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</si>
  <si>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</si>
  <si>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</si>
  <si>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</si>
  <si>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</si>
  <si>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</si>
  <si>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</si>
  <si>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</si>
  <si>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</si>
  <si>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</si>
  <si>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</si>
  <si>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</si>
  <si>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</si>
  <si>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</si>
  <si>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</si>
  <si>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</si>
  <si>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</si>
  <si>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</si>
  <si>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</si>
  <si>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</si>
  <si>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</si>
  <si>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</si>
  <si>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</si>
  <si>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</si>
  <si>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</si>
  <si>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</si>
  <si>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</si>
  <si>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</si>
  <si>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</si>
  <si>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</si>
  <si>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</si>
  <si>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</si>
  <si>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</si>
  <si>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</si>
  <si>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</si>
  <si>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</si>
  <si>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</si>
  <si>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</si>
  <si>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</si>
  <si>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</si>
  <si>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</si>
  <si>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</si>
  <si>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</si>
  <si>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</si>
  <si>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</si>
  <si>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</si>
  <si>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</si>
  <si>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</si>
  <si>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</si>
  <si>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</si>
  <si>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</si>
  <si>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</si>
  <si>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</si>
  <si>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</si>
  <si>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</si>
  <si>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</si>
  <si>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</si>
  <si>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</si>
  <si>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</si>
  <si>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</si>
  <si>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</si>
  <si>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</si>
  <si>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</si>
  <si>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</si>
  <si>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</si>
  <si>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</si>
  <si>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</si>
  <si>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</si>
  <si>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</si>
  <si>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</si>
  <si>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</si>
  <si>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</si>
  <si>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</si>
  <si>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</si>
  <si>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</si>
  <si>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</si>
  <si>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</si>
  <si>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</si>
  <si>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</si>
  <si>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</si>
  <si>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</si>
  <si>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</si>
  <si>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</si>
  <si>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</si>
  <si>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</si>
  <si>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</si>
  <si>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</si>
  <si>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</si>
  <si>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</si>
  <si>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</si>
  <si>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</si>
  <si>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</si>
  <si>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</si>
  <si>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</si>
  <si>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</si>
  <si>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</si>
  <si>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</si>
  <si>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</si>
  <si>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</si>
  <si>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</si>
  <si>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</si>
  <si>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</si>
  <si>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</si>
  <si>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</si>
  <si>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</si>
  <si>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</si>
  <si>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</si>
  <si>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</si>
  <si>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</si>
  <si>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</si>
  <si>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</si>
  <si>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</si>
  <si>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</si>
  <si>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</si>
  <si>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</si>
  <si>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</si>
  <si>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</si>
  <si>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</si>
  <si>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</si>
  <si>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</si>
  <si>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</si>
  <si>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</si>
  <si>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</si>
  <si>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</si>
  <si>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</si>
  <si>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</si>
  <si>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</si>
  <si>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</si>
  <si>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</si>
  <si>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</si>
  <si>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</si>
  <si>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</si>
  <si>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</si>
  <si>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</si>
  <si>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</si>
  <si>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</si>
  <si>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</si>
  <si>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</si>
  <si>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</si>
  <si>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</si>
  <si>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</si>
  <si>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</si>
  <si>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</si>
  <si>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</si>
  <si>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</si>
  <si>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</si>
  <si>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</si>
  <si>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</si>
  <si>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</si>
  <si>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</si>
  <si>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</si>
  <si>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</si>
  <si>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</si>
  <si>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</si>
  <si>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</si>
  <si>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</si>
  <si>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</si>
  <si>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</si>
  <si>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</si>
  <si>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</si>
  <si>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</si>
  <si>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</si>
  <si>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</si>
  <si>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</si>
  <si>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</si>
  <si>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</si>
  <si>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</si>
  <si>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</si>
  <si>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</si>
  <si>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</si>
  <si>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</si>
  <si>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</si>
  <si>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</si>
  <si>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</si>
  <si>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</si>
  <si>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</si>
  <si>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</si>
  <si>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</si>
  <si>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</si>
  <si>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</si>
  <si>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</si>
  <si>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</si>
  <si>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</si>
  <si>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</si>
  <si>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</si>
  <si>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</si>
  <si>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</si>
  <si>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</si>
  <si>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</si>
  <si>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</si>
  <si>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</si>
  <si>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</si>
  <si>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</si>
  <si>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</si>
  <si>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</si>
  <si>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</si>
  <si>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</si>
  <si>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</si>
  <si>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</si>
  <si>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</si>
  <si>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</si>
  <si>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</si>
  <si>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</si>
  <si>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</si>
  <si>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</si>
  <si>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</si>
  <si>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</si>
  <si>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</si>
  <si>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</si>
  <si>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</si>
  <si>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</si>
  <si>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</si>
  <si>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</si>
  <si>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</si>
  <si>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</si>
  <si>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</si>
  <si>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</si>
  <si>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</si>
  <si>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</si>
  <si>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</si>
  <si>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</si>
  <si>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</si>
  <si>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</si>
  <si>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</si>
  <si>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</si>
  <si>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</si>
  <si>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</si>
  <si>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</si>
  <si>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</si>
  <si>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</si>
  <si>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</si>
  <si>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</si>
  <si>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</si>
  <si>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</si>
  <si>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</si>
  <si>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</si>
  <si>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</si>
  <si>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</si>
  <si>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</si>
  <si>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</si>
  <si>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</si>
  <si>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</si>
  <si>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</si>
  <si>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</si>
  <si>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</si>
  <si>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</si>
  <si>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</si>
  <si>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</si>
  <si>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</si>
  <si>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</si>
  <si>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</si>
  <si>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</si>
  <si>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</si>
  <si>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</si>
  <si>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</si>
  <si>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</si>
  <si>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</si>
  <si>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</si>
  <si>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</si>
  <si>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</si>
  <si>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</si>
  <si>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</si>
  <si>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</si>
  <si>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</si>
  <si>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</si>
  <si>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</si>
  <si>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</si>
  <si>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</si>
  <si>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</si>
  <si>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</si>
  <si>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</si>
  <si>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</si>
  <si>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</si>
  <si>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</si>
  <si>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</si>
  <si>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</si>
  <si>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</si>
  <si>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</si>
  <si>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</si>
  <si>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</si>
  <si>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</si>
  <si>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</si>
  <si>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</si>
  <si>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</si>
  <si>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</si>
  <si>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</si>
  <si>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</si>
  <si>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</si>
  <si>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</si>
  <si>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</si>
  <si>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</si>
  <si>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</si>
  <si>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</si>
  <si>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</si>
  <si>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</si>
  <si>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</si>
  <si>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</si>
  <si>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</si>
  <si>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</si>
  <si>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</si>
  <si>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</si>
  <si>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</si>
  <si>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</si>
  <si>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</si>
  <si>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</si>
  <si>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</si>
  <si>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</si>
  <si>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</si>
  <si>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</si>
  <si>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</si>
  <si>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</si>
  <si>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</si>
  <si>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</si>
  <si>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</si>
  <si>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</si>
  <si>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</si>
  <si>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</si>
  <si>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</si>
  <si>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</si>
  <si>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</si>
  <si>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</si>
  <si>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</si>
  <si>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</si>
  <si>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</si>
  <si>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</si>
  <si>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</si>
  <si>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</si>
  <si>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</si>
  <si>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</si>
  <si>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</si>
  <si>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</si>
  <si>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</si>
  <si>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</si>
  <si>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</si>
  <si>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</si>
  <si>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</si>
  <si>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</si>
  <si>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</si>
  <si>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</si>
  <si>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</si>
  <si>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</si>
  <si>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</si>
  <si>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</si>
  <si>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</si>
  <si>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</si>
  <si>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</si>
  <si>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</si>
  <si>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</si>
  <si>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</si>
  <si>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</si>
  <si>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</si>
  <si>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</si>
  <si>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</si>
  <si>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</si>
  <si>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</si>
  <si>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</si>
  <si>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</si>
  <si>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</si>
  <si>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</si>
  <si>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</si>
  <si>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</si>
  <si>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</si>
  <si>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</si>
  <si>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</si>
  <si>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</si>
  <si>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</si>
  <si>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</si>
  <si>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</si>
  <si>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</si>
  <si>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</si>
  <si>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</si>
  <si>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</si>
  <si>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</si>
  <si>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</si>
  <si>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</si>
  <si>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</si>
  <si>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</si>
  <si>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</si>
  <si>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</si>
  <si>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</si>
  <si>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</si>
  <si>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</si>
  <si>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</si>
  <si>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</si>
  <si>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</si>
  <si>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</si>
  <si>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</si>
  <si>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</si>
  <si>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</si>
  <si>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</si>
  <si>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</si>
  <si>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</si>
  <si>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</si>
  <si>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</si>
  <si>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</si>
  <si>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</si>
  <si>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</si>
  <si>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</si>
  <si>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</si>
  <si>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</si>
  <si>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</si>
  <si>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</si>
  <si>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</si>
  <si>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</si>
  <si>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</si>
  <si>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</si>
  <si>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</si>
  <si>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</si>
  <si>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</si>
  <si>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</si>
  <si>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</si>
  <si>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</si>
  <si>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</si>
  <si>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</si>
  <si>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</si>
  <si>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</si>
  <si>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</si>
  <si>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</si>
  <si>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</si>
  <si>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</si>
  <si>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</si>
  <si>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</si>
  <si>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</si>
  <si>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</si>
  <si>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</si>
  <si>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</si>
  <si>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</si>
  <si>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</si>
  <si>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</si>
  <si>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</si>
  <si>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</si>
  <si>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</si>
  <si>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</si>
  <si>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</si>
  <si>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</si>
  <si>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</si>
  <si>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</si>
  <si>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</si>
  <si>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</si>
  <si>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</si>
  <si>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</si>
  <si>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</si>
  <si>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</si>
  <si>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</si>
  <si>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</si>
  <si>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</si>
  <si>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</si>
  <si>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</si>
  <si>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</si>
  <si>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</si>
  <si>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</si>
  <si>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</si>
  <si>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</si>
  <si>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</si>
  <si>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</si>
  <si>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</si>
  <si>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</si>
  <si>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</si>
  <si>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</si>
  <si>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</si>
  <si>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</si>
  <si>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</si>
  <si>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</si>
  <si>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</si>
  <si>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</si>
  <si>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</si>
  <si>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</si>
  <si>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</si>
  <si>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</si>
  <si>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</si>
  <si>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</si>
  <si>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</si>
  <si>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</si>
  <si>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</si>
  <si>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</si>
  <si>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</si>
  <si>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</si>
  <si>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</si>
  <si>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</si>
  <si>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</si>
  <si>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</si>
  <si>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</si>
  <si>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</si>
  <si>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</si>
  <si>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</si>
  <si>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</si>
  <si>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</si>
  <si>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</si>
  <si>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</si>
  <si>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</si>
  <si>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</si>
  <si>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</si>
  <si>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</si>
  <si>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</si>
  <si>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</si>
  <si>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</si>
  <si>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</si>
  <si>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</si>
  <si>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</si>
  <si>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</si>
  <si>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</si>
  <si>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</si>
  <si>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</si>
  <si>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</si>
  <si>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</si>
  <si>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</si>
  <si>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</si>
  <si>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</si>
  <si>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</si>
  <si>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</si>
  <si>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</si>
  <si>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</si>
  <si>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</si>
  <si>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</si>
  <si>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</si>
  <si>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</si>
  <si>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</si>
  <si>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</si>
  <si>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</si>
  <si>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</si>
  <si>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</si>
  <si>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</si>
  <si>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</si>
  <si>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</si>
  <si>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</si>
  <si>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</si>
  <si>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</si>
  <si>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</si>
  <si>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</si>
  <si>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</si>
  <si>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</si>
  <si>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</si>
  <si>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</si>
  <si>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</si>
  <si>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</si>
  <si>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</si>
  <si>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</si>
  <si>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</si>
  <si>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</si>
  <si>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</si>
  <si>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</si>
  <si>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</si>
  <si>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</si>
  <si>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</si>
  <si>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</si>
  <si>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</si>
  <si>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</si>
  <si>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</si>
  <si>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</si>
  <si>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</si>
  <si>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</si>
  <si>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</si>
  <si>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</si>
  <si>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</si>
  <si>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</si>
  <si>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</si>
  <si>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</si>
  <si>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</si>
  <si>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</si>
  <si>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</si>
  <si>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</si>
  <si>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</si>
  <si>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</si>
  <si>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</si>
  <si>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</si>
  <si>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</si>
  <si>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</si>
  <si>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</si>
  <si>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</si>
  <si>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</si>
  <si>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</si>
  <si>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</si>
  <si>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</si>
  <si>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</si>
  <si>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</si>
  <si>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</si>
  <si>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</si>
  <si>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</si>
  <si>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</si>
  <si>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</si>
  <si>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</si>
  <si>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</si>
  <si>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</si>
  <si>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</si>
  <si>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</si>
  <si>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</si>
  <si>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</si>
  <si>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</si>
  <si>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</si>
  <si>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</si>
  <si>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</si>
  <si>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</si>
  <si>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</si>
  <si>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</si>
  <si>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</si>
  <si>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</si>
  <si>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</si>
  <si>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</si>
  <si>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</si>
  <si>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</si>
  <si>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</si>
  <si>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</si>
  <si>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</si>
  <si>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</si>
  <si>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</si>
  <si>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</si>
  <si>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</si>
  <si>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</si>
  <si>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</si>
  <si>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</si>
  <si>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</si>
  <si>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</si>
  <si>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</si>
  <si>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</si>
  <si>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</si>
  <si>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</si>
  <si>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</si>
  <si>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</si>
  <si>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</si>
  <si>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</si>
  <si>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</si>
  <si>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</si>
  <si>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</si>
  <si>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</si>
  <si>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</si>
  <si>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</si>
  <si>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</si>
  <si>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</si>
  <si>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</si>
  <si>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</si>
  <si>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</si>
  <si>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</si>
  <si>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</si>
  <si>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</si>
  <si>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</si>
  <si>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</si>
  <si>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</si>
  <si>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</si>
  <si>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</si>
  <si>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</si>
  <si>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</si>
  <si>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</si>
  <si>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</si>
  <si>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</si>
  <si>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</si>
  <si>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</si>
  <si>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</si>
  <si>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</si>
  <si>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</si>
  <si>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</si>
  <si>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</si>
  <si>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</si>
  <si>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</si>
  <si>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</si>
  <si>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</si>
  <si>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</si>
  <si>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</si>
  <si>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</si>
  <si>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</si>
  <si>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</si>
  <si>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</si>
  <si>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</si>
  <si>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</si>
  <si>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</si>
  <si>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</si>
  <si>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</si>
  <si>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</si>
  <si>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</si>
  <si>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</si>
  <si>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</si>
  <si>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</si>
  <si>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</si>
  <si>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</si>
  <si>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</si>
  <si>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</si>
  <si>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</si>
  <si>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</si>
  <si>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</si>
  <si>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</si>
  <si>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</si>
  <si>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</si>
  <si>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</si>
  <si>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</si>
  <si>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</si>
  <si>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</si>
  <si>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</si>
  <si>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</si>
  <si>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</si>
  <si>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</si>
  <si>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</si>
  <si>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</si>
  <si>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</si>
  <si>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</si>
  <si>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</si>
  <si>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</si>
  <si>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</si>
  <si>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</si>
  <si>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</si>
  <si>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</si>
  <si>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</si>
  <si>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</si>
  <si>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</si>
  <si>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</si>
  <si>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</si>
  <si>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</si>
  <si>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</si>
  <si>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</si>
  <si>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</si>
  <si>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</si>
  <si>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</si>
  <si>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</si>
  <si>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</si>
  <si>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</si>
  <si>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</si>
  <si>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</si>
  <si>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</si>
  <si>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</si>
  <si>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</si>
  <si>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</si>
  <si>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</si>
  <si>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</si>
  <si>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</si>
  <si>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</si>
  <si>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</si>
  <si>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</si>
  <si>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</si>
  <si>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</si>
  <si>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</si>
  <si>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</si>
  <si>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</si>
  <si>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</si>
  <si>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</si>
  <si>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</si>
  <si>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</si>
  <si>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</si>
  <si>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</si>
  <si>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</si>
  <si>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</si>
  <si>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</si>
  <si>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</si>
  <si>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</si>
  <si>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</si>
  <si>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</si>
  <si>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</si>
  <si>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</si>
  <si>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</si>
  <si>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</si>
  <si>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</si>
  <si>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</si>
  <si>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</si>
  <si>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</si>
  <si>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</si>
  <si>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</si>
  <si>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</si>
  <si>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</si>
  <si>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</si>
  <si>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</si>
  <si>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</si>
  <si>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</si>
  <si>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</si>
  <si>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</si>
  <si>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</si>
  <si>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</si>
  <si>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</si>
  <si>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</si>
  <si>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</si>
  <si>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</si>
  <si>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</si>
  <si>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</si>
  <si>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</si>
  <si>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</si>
  <si>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</si>
  <si>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</si>
  <si>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</si>
  <si>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</si>
  <si>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</si>
  <si>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</si>
  <si>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</si>
  <si>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</si>
  <si>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</si>
  <si>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</si>
  <si>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</si>
  <si>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</si>
  <si>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</si>
  <si>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</si>
  <si>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</si>
  <si>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</si>
  <si>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</si>
  <si>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</si>
  <si>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</si>
  <si>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</si>
  <si>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</si>
  <si>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</si>
  <si>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</si>
  <si>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</si>
  <si>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</si>
  <si>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</si>
  <si>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</si>
  <si>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</si>
  <si>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</si>
  <si>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</si>
  <si>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</si>
  <si>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</si>
  <si>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</si>
  <si>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</si>
  <si>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</si>
  <si>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</si>
  <si>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</si>
  <si>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</si>
  <si>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</si>
  <si>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</si>
  <si>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</si>
  <si>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</si>
  <si>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</si>
  <si>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</si>
  <si>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</si>
  <si>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</si>
  <si>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</si>
  <si>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</si>
  <si>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</si>
  <si>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</si>
  <si>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</si>
  <si>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</si>
  <si>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</si>
  <si>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</si>
  <si>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</si>
  <si>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</si>
  <si>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</si>
  <si>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</si>
  <si>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</si>
  <si>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</si>
  <si>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</si>
  <si>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</si>
  <si>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</si>
  <si>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</si>
  <si>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</si>
  <si>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</si>
  <si>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</si>
  <si>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</si>
  <si>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</si>
  <si>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</si>
  <si>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</si>
  <si>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</si>
  <si>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</si>
  <si>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</si>
  <si>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</si>
  <si>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</si>
  <si>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</si>
  <si>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</si>
  <si>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</si>
  <si>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</si>
  <si>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</si>
  <si>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</si>
  <si>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</si>
  <si>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</si>
  <si>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</si>
  <si>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</si>
  <si>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</si>
  <si>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</si>
  <si>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</si>
  <si>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</si>
  <si>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</si>
  <si>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</si>
  <si>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</si>
  <si>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</si>
  <si>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</si>
  <si>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</si>
  <si>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</si>
  <si>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</si>
  <si>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</si>
  <si>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</si>
  <si>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</si>
  <si>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</si>
  <si>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</si>
  <si>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</si>
  <si>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</si>
  <si>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</si>
  <si>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</si>
  <si>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</si>
  <si>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</si>
  <si>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</si>
  <si>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</si>
  <si>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</si>
  <si>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</si>
  <si>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</si>
  <si>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</si>
  <si>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</si>
  <si>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</si>
  <si>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</si>
  <si>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</si>
  <si>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</si>
  <si>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</si>
  <si>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</si>
  <si>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</si>
  <si>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</si>
  <si>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</si>
  <si>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</si>
  <si>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</si>
  <si>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</si>
  <si>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</si>
  <si>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</si>
  <si>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</si>
  <si>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</si>
  <si>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</si>
  <si>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</si>
  <si>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</si>
  <si>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</si>
  <si>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</si>
  <si>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</si>
  <si>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</si>
  <si>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</si>
  <si>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</si>
  <si>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</si>
  <si>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</si>
  <si>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</si>
  <si>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</si>
  <si>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</si>
  <si>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</si>
  <si>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</si>
  <si>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</si>
  <si>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</si>
  <si>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</si>
  <si>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</si>
  <si>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</si>
  <si>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</si>
  <si>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</si>
  <si>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</si>
  <si>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</si>
  <si>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</si>
  <si>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</si>
  <si>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</si>
  <si>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</si>
  <si>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</si>
  <si>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</si>
  <si>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</si>
  <si>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</si>
  <si>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</si>
  <si>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</si>
  <si>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</si>
  <si>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</si>
  <si>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</si>
  <si>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</si>
  <si>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</si>
  <si>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</si>
  <si>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</si>
  <si>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</si>
  <si>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</si>
  <si>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</si>
  <si>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</si>
  <si>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</si>
  <si>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</si>
  <si>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</si>
  <si>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</si>
  <si>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</si>
  <si>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</si>
  <si>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</si>
  <si>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</si>
  <si>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</si>
  <si>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</si>
  <si>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</si>
  <si>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</si>
  <si>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</si>
  <si>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</si>
  <si>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</si>
  <si>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</si>
  <si>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</si>
  <si>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</si>
  <si>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</si>
  <si>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</si>
  <si>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</si>
  <si>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</si>
  <si>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</si>
  <si>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</si>
  <si>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</si>
  <si>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</si>
  <si>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</si>
  <si>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</si>
  <si>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</si>
  <si>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</si>
  <si>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</si>
  <si>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</si>
  <si>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</si>
  <si>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</si>
  <si>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</si>
  <si>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</si>
  <si>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</si>
  <si>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</si>
  <si>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</si>
  <si>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</si>
  <si>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</si>
  <si>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</si>
  <si>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</si>
  <si>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</si>
  <si>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</si>
  <si>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</si>
  <si>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</si>
  <si>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</si>
  <si>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</si>
  <si>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</si>
  <si>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</si>
  <si>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</si>
  <si>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</si>
  <si>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</si>
  <si>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</si>
  <si>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</si>
  <si>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</si>
  <si>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</si>
  <si>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</si>
  <si>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</si>
  <si>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</si>
  <si>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</si>
  <si>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</si>
  <si>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</si>
  <si>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</si>
  <si>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</si>
  <si>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</si>
  <si>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</si>
  <si>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</si>
  <si>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</si>
  <si>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</si>
  <si>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</si>
  <si>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</si>
  <si>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</si>
  <si>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</si>
  <si>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</si>
  <si>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</si>
  <si>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</si>
  <si>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</si>
  <si>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</si>
  <si>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</si>
  <si>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</si>
  <si>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</si>
  <si>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</si>
  <si>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</si>
  <si>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</si>
  <si>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</si>
  <si>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</si>
  <si>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</si>
  <si>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</si>
  <si>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</si>
  <si>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</si>
  <si>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</si>
  <si>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</si>
  <si>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</si>
  <si>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</si>
  <si>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</si>
  <si>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</si>
  <si>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</si>
  <si>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</si>
  <si>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</si>
  <si>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</si>
  <si>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</si>
  <si>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</si>
  <si>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</si>
  <si>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</si>
  <si>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</si>
  <si>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</si>
  <si>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</si>
  <si>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</si>
  <si>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</si>
  <si>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</si>
  <si>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</si>
  <si>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</si>
  <si>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</si>
  <si>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</si>
  <si>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</si>
  <si>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</si>
  <si>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</si>
  <si>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</si>
  <si>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</si>
  <si>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</si>
  <si>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</si>
  <si>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</si>
  <si>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</si>
  <si>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</si>
  <si>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</si>
  <si>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</si>
  <si>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</si>
  <si>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</si>
  <si>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</si>
  <si>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</si>
  <si>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</si>
  <si>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</si>
  <si>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</si>
  <si>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</si>
  <si>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</si>
  <si>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</si>
  <si>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</si>
  <si>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</si>
  <si>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</si>
  <si>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</si>
  <si>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</si>
  <si>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</si>
  <si>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</si>
  <si>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</si>
  <si>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</si>
  <si>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</si>
  <si>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</si>
  <si>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</si>
  <si>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</si>
  <si>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</si>
  <si>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</si>
  <si>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</si>
  <si>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</si>
  <si>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</si>
  <si>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</si>
  <si>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</si>
  <si>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</si>
  <si>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</si>
  <si>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</si>
  <si>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</si>
  <si>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</si>
  <si>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</si>
  <si>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</si>
  <si>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</si>
  <si>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</si>
  <si>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</si>
  <si>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</si>
  <si>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</si>
  <si>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</si>
  <si>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</si>
  <si>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</si>
  <si>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</si>
  <si>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</si>
  <si>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</si>
  <si>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</si>
  <si>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</si>
  <si>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</si>
  <si>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</si>
  <si>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</si>
  <si>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</si>
  <si>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</si>
  <si>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</si>
  <si>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</si>
  <si>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</si>
  <si>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</si>
  <si>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</si>
  <si>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</si>
  <si>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</si>
  <si>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</si>
  <si>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</si>
  <si>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</si>
  <si>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</si>
  <si>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</si>
  <si>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</si>
  <si>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</si>
  <si>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</si>
  <si>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</si>
  <si>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</si>
  <si>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</si>
  <si>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</si>
  <si>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</si>
  <si>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</si>
  <si>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</si>
  <si>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</si>
  <si>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</si>
  <si>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</si>
  <si>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</si>
  <si>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</si>
  <si>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</si>
  <si>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</si>
  <si>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</si>
  <si>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</si>
  <si>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</si>
  <si>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</si>
  <si>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</si>
  <si>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</si>
  <si>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</si>
  <si>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</si>
  <si>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</si>
  <si>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</si>
  <si>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</si>
  <si>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</si>
  <si>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</si>
  <si>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</si>
  <si>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</si>
  <si>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</si>
  <si>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</si>
  <si>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</si>
  <si>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</si>
  <si>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</si>
  <si>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</si>
  <si>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</si>
  <si>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</si>
  <si>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</si>
  <si>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</si>
  <si>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</si>
  <si>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</si>
  <si>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</si>
  <si>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</si>
  <si>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</si>
  <si>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</si>
  <si>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</si>
  <si>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</si>
  <si>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</si>
  <si>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</si>
  <si>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</si>
  <si>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</si>
  <si>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</si>
  <si>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</si>
  <si>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</si>
  <si>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</si>
  <si>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</si>
  <si>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</si>
  <si>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</si>
  <si>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</si>
  <si>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</si>
  <si>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</si>
  <si>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</si>
  <si>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</si>
  <si>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</si>
  <si>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</si>
  <si>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</si>
  <si>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</si>
  <si>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</si>
  <si>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</si>
  <si>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</si>
  <si>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</si>
  <si>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</si>
  <si>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</si>
  <si>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</si>
  <si>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</si>
  <si>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</si>
  <si>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</si>
  <si>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</si>
  <si>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</si>
  <si>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</si>
  <si>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</si>
  <si>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</si>
  <si>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</si>
  <si>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</si>
  <si>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</si>
  <si>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</si>
  <si>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</si>
  <si>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</si>
  <si>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</si>
  <si>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</si>
  <si>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</si>
  <si>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</si>
  <si>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</si>
  <si>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</si>
  <si>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</si>
  <si>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</si>
  <si>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</si>
  <si>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</si>
  <si>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</si>
  <si>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</si>
  <si>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</si>
  <si>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</si>
  <si>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</si>
  <si>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</si>
  <si>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</si>
  <si>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</si>
  <si>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</si>
  <si>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</si>
  <si>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</si>
  <si>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</si>
  <si>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</si>
  <si>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</si>
  <si>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</si>
  <si>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</si>
  <si>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</si>
  <si>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</si>
  <si>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</si>
  <si>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</si>
  <si>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</si>
  <si>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</si>
  <si>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</si>
  <si>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</si>
  <si>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</si>
  <si>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</si>
  <si>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</si>
  <si>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</si>
  <si>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</si>
  <si>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</si>
  <si>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</si>
  <si>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</si>
  <si>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</si>
  <si>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</si>
  <si>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</si>
  <si>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</si>
  <si>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</si>
  <si>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</si>
  <si>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</si>
  <si>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</si>
  <si>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</si>
  <si>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</si>
  <si>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</si>
  <si>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</si>
  <si>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</si>
  <si>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</si>
  <si>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</si>
  <si>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</si>
  <si>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</si>
  <si>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</si>
  <si>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</si>
  <si>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</si>
  <si>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</si>
  <si>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</si>
  <si>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</si>
  <si>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</si>
  <si>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</si>
  <si>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</si>
  <si>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</si>
  <si>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</si>
  <si>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</si>
  <si>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</si>
  <si>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</si>
  <si>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</si>
  <si>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</si>
  <si>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</si>
  <si>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</si>
  <si>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</si>
  <si>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</si>
  <si>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</si>
  <si>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</si>
  <si>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</si>
  <si>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</si>
  <si>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</si>
  <si>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</si>
  <si>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</si>
  <si>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</si>
  <si>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</si>
  <si>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</si>
  <si>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</si>
  <si>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</si>
  <si>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</si>
  <si>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</si>
  <si>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</si>
  <si>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</si>
  <si>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</si>
  <si>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</si>
  <si>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</si>
  <si>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</si>
  <si>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</si>
  <si>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</si>
  <si>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</si>
  <si>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</si>
  <si>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</si>
  <si>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</si>
  <si>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</si>
  <si>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</si>
  <si>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</si>
  <si>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</si>
  <si>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</si>
  <si>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</si>
  <si>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</si>
  <si>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</si>
  <si>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</si>
  <si>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</si>
  <si>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</si>
  <si>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</si>
  <si>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</si>
  <si>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</si>
  <si>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</si>
  <si>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</si>
  <si>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</si>
  <si>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</si>
  <si>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</si>
  <si>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</si>
  <si>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</si>
  <si>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</si>
  <si>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</si>
  <si>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</si>
  <si>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</si>
  <si>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</si>
  <si>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</si>
  <si>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</si>
  <si>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</si>
  <si>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</si>
  <si>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</si>
  <si>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</si>
  <si>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</si>
  <si>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</si>
  <si>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</si>
  <si>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</si>
  <si>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</si>
  <si>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</si>
  <si>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</si>
  <si>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</si>
  <si>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</si>
  <si>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</si>
  <si>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</si>
  <si>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</si>
  <si>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</si>
  <si>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</si>
  <si>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</si>
  <si>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</si>
  <si>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</si>
  <si>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</si>
  <si>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</si>
  <si>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</si>
  <si>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</si>
  <si>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</si>
  <si>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</si>
  <si>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</si>
  <si>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</si>
  <si>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</si>
  <si>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</si>
  <si>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</si>
  <si>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</si>
  <si>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</si>
  <si>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</si>
  <si>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</si>
  <si>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</si>
  <si>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</si>
  <si>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</si>
  <si>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</si>
  <si>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</si>
  <si>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</si>
  <si>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</si>
  <si>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</si>
  <si>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</si>
  <si>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</si>
  <si>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</si>
  <si>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</si>
  <si>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</si>
  <si>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</si>
  <si>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</si>
  <si>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</si>
  <si>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</si>
  <si>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</si>
  <si>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</si>
  <si>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</si>
  <si>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</si>
  <si>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</si>
  <si>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</si>
  <si>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</si>
  <si>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</si>
  <si>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</si>
  <si>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</si>
  <si>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</si>
  <si>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</si>
  <si>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</si>
  <si>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</si>
  <si>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</si>
  <si>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</si>
  <si>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</si>
  <si>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</si>
  <si>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</si>
  <si>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</si>
  <si>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</si>
  <si>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</si>
  <si>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</si>
  <si>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</si>
  <si>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</si>
  <si>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</si>
  <si>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</si>
  <si>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</si>
  <si>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</si>
  <si>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</si>
  <si>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</si>
  <si>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</si>
  <si>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</si>
  <si>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</si>
  <si>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</si>
  <si>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</si>
  <si>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</si>
  <si>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</si>
  <si>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</si>
  <si>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</si>
  <si>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</si>
  <si>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</si>
  <si>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</si>
  <si>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</si>
  <si>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</si>
  <si>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</si>
  <si>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</si>
  <si>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</si>
  <si>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</si>
  <si>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</si>
  <si>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</si>
  <si>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</si>
  <si>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</si>
  <si>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</si>
  <si>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</si>
  <si>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</si>
  <si>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</si>
  <si>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</si>
  <si>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</si>
  <si>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</si>
  <si>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</si>
  <si>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</si>
  <si>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</si>
  <si>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</si>
  <si>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</si>
  <si>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</si>
  <si>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</si>
  <si>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</si>
  <si>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</si>
  <si>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</si>
  <si>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</si>
  <si>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</si>
  <si>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</si>
  <si>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</si>
  <si>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</si>
  <si>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</si>
  <si>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</si>
  <si>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</si>
  <si>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</si>
  <si>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</si>
  <si>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</si>
  <si>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</si>
  <si>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</si>
  <si>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</si>
  <si>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</si>
  <si>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</si>
  <si>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</si>
  <si>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</si>
  <si>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</si>
  <si>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</si>
  <si>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</si>
  <si>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</si>
  <si>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</si>
  <si>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</si>
  <si>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</si>
  <si>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</si>
  <si>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</si>
  <si>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</si>
  <si>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</si>
  <si>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</si>
  <si>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</si>
  <si>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</si>
  <si>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</si>
  <si>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</si>
  <si>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</si>
  <si>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</si>
  <si>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</si>
  <si>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</si>
  <si>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</si>
  <si>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</si>
  <si>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</si>
  <si>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</si>
  <si>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</si>
  <si>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</si>
  <si>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</si>
  <si>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</si>
  <si>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</si>
  <si>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</si>
  <si>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</si>
  <si>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</si>
  <si>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</si>
  <si>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</si>
  <si>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</si>
  <si>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</si>
  <si>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</si>
  <si>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</si>
  <si>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</si>
  <si>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</si>
  <si>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</si>
  <si>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</si>
  <si>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</si>
  <si>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</si>
  <si>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</si>
  <si>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</si>
  <si>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</si>
  <si>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</si>
  <si>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</si>
  <si>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</si>
  <si>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</si>
  <si>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</si>
  <si>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</si>
  <si>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</si>
  <si>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</si>
  <si>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</si>
  <si>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</si>
  <si>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</si>
  <si>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</si>
  <si>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</si>
  <si>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</si>
  <si>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</si>
  <si>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</si>
  <si>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</si>
  <si>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</si>
  <si>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</si>
  <si>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</si>
  <si>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</si>
  <si>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</si>
  <si>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</si>
  <si>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</si>
  <si>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</si>
  <si>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</si>
  <si>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</si>
  <si>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</si>
  <si>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</si>
  <si>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</si>
  <si>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</si>
  <si>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</si>
  <si>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</si>
  <si>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</si>
  <si>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</si>
  <si>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</si>
  <si>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</si>
  <si>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</si>
  <si>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</si>
  <si>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</si>
  <si>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</si>
  <si>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</si>
  <si>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</si>
  <si>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</si>
  <si>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</si>
  <si>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</si>
  <si>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</si>
  <si>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</si>
  <si>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</si>
  <si>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</si>
  <si>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</si>
  <si>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</si>
  <si>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</si>
  <si>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</si>
  <si>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</si>
  <si>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</si>
  <si>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</si>
  <si>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</si>
  <si>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</si>
  <si>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</si>
  <si>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</si>
  <si>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</si>
  <si>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</si>
  <si>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</si>
  <si>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</si>
  <si>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</si>
  <si>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</si>
  <si>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</si>
  <si>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</si>
  <si>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</si>
  <si>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</si>
  <si>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</si>
  <si>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</si>
  <si>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</si>
  <si>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</si>
  <si>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</si>
  <si>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</si>
  <si>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</si>
  <si>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</si>
  <si>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</si>
  <si>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</si>
  <si>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</si>
  <si>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</si>
  <si>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</si>
  <si>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</si>
  <si>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</si>
  <si>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</si>
  <si>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</si>
  <si>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</si>
  <si>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</si>
  <si>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</si>
  <si>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</si>
  <si>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</si>
  <si>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</si>
  <si>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</si>
  <si>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</si>
  <si>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</si>
  <si>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</si>
  <si>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</si>
  <si>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</si>
  <si>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</si>
  <si>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</si>
  <si>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</si>
  <si>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</si>
  <si>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</si>
  <si>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</si>
  <si>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</si>
  <si>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</si>
  <si>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</si>
  <si>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</si>
  <si>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</si>
  <si>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</si>
  <si>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</si>
  <si>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</si>
  <si>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</si>
  <si>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</si>
  <si>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</si>
  <si>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</si>
  <si>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</si>
  <si>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</si>
  <si>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</si>
  <si>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</si>
  <si>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</si>
  <si>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</si>
  <si>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</si>
  <si>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</si>
  <si>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</si>
  <si>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</si>
  <si>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</si>
  <si>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</si>
  <si>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</si>
  <si>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</si>
  <si>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</si>
  <si>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</si>
  <si>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</si>
  <si>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</si>
  <si>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</si>
  <si>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</si>
  <si>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</si>
  <si>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</si>
  <si>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</si>
  <si>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</si>
  <si>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</si>
  <si>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</si>
  <si>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</si>
  <si>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</si>
  <si>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</si>
  <si>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</si>
  <si>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</si>
  <si>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</si>
  <si>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</si>
  <si>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</si>
  <si>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</si>
  <si>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</si>
  <si>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</si>
  <si>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</si>
  <si>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</si>
  <si>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</si>
  <si>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</si>
  <si>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</si>
  <si>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</si>
  <si>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</si>
  <si>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</si>
  <si>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</si>
  <si>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</si>
  <si>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</si>
  <si>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</si>
  <si>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</si>
  <si>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</si>
  <si>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</si>
  <si>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</si>
  <si>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</si>
  <si>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</si>
  <si>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</si>
  <si>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</si>
  <si>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</si>
  <si>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</si>
  <si>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</si>
  <si>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</si>
  <si>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</si>
  <si>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</si>
  <si>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</si>
  <si>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</si>
  <si>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</si>
  <si>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</si>
  <si>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</si>
  <si>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</si>
  <si>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</si>
  <si>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</si>
  <si>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</si>
  <si>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</si>
  <si>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</si>
  <si>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</si>
  <si>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</si>
  <si>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</si>
  <si>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</si>
  <si>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</si>
  <si>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</si>
  <si>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</si>
  <si>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</si>
  <si>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</si>
  <si>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</si>
  <si>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</si>
  <si>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</si>
  <si>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</si>
  <si>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</si>
  <si>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</si>
  <si>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</si>
  <si>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</si>
  <si>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</si>
  <si>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</si>
  <si>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</si>
  <si>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</si>
  <si>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</si>
  <si>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</si>
  <si>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</si>
  <si>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</si>
  <si>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</si>
  <si>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</si>
  <si>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</si>
  <si>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</si>
  <si>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</si>
  <si>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</si>
  <si>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</si>
  <si>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</si>
  <si>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</si>
  <si>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</si>
  <si>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</si>
  <si>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</si>
  <si>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</si>
  <si>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</si>
  <si>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</si>
  <si>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</si>
  <si>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</si>
  <si>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</si>
  <si>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</si>
  <si>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</si>
  <si>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</si>
  <si>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</si>
  <si>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</si>
  <si>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</si>
  <si>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</si>
  <si>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</si>
  <si>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</si>
  <si>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</si>
  <si>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</si>
  <si>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</si>
  <si>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</si>
  <si>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</si>
  <si>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</si>
  <si>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</si>
  <si>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</si>
  <si>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</si>
  <si>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</si>
  <si>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</si>
  <si>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</si>
  <si>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</si>
  <si>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</si>
  <si>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</si>
  <si>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</si>
  <si>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</si>
  <si>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</si>
  <si>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</si>
  <si>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</si>
  <si>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</si>
  <si>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</si>
  <si>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</si>
  <si>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</si>
  <si>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</si>
  <si>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</si>
  <si>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</si>
  <si>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</si>
  <si>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</si>
  <si>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</si>
  <si>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</si>
  <si>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</si>
  <si>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</si>
  <si>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</si>
  <si>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</si>
  <si>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</si>
  <si>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</si>
  <si>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</si>
  <si>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</si>
  <si>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</si>
  <si>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</si>
  <si>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</si>
  <si>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</si>
  <si>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</si>
  <si>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</si>
  <si>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</si>
  <si>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</si>
  <si>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</si>
  <si>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</si>
  <si>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</si>
  <si>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</si>
  <si>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</si>
  <si>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</si>
  <si>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</si>
  <si>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</si>
  <si>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</si>
  <si>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</si>
  <si>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</si>
  <si>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</si>
  <si>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</si>
  <si>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</si>
  <si>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</si>
  <si>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</si>
  <si>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</si>
  <si>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</si>
  <si>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</si>
  <si>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</si>
  <si>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</si>
  <si>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</si>
  <si>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</si>
  <si>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</si>
  <si>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</si>
  <si>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</si>
  <si>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</si>
  <si>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</si>
  <si>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</si>
  <si>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</si>
  <si>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</si>
  <si>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</si>
  <si>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</si>
  <si>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</si>
  <si>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</si>
  <si>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</si>
  <si>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</si>
  <si>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</si>
  <si>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</si>
  <si>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</si>
  <si>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</si>
  <si>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</si>
  <si>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</si>
  <si>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</si>
  <si>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</si>
  <si>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</si>
  <si>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</si>
  <si>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</si>
  <si>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</si>
  <si>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</si>
  <si>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</si>
  <si>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</si>
  <si>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</si>
  <si>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</si>
  <si>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</si>
  <si>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</si>
  <si>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</si>
  <si>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</si>
  <si>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</si>
  <si>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</si>
  <si>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</si>
  <si>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</si>
  <si>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</si>
  <si>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</si>
  <si>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</si>
  <si>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</si>
  <si>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</si>
  <si>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</si>
  <si>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</si>
  <si>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</si>
  <si>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</si>
  <si>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</si>
  <si>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</si>
  <si>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</si>
  <si>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</si>
  <si>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</si>
  <si>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</si>
  <si>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</si>
  <si>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</si>
  <si>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</si>
  <si>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</si>
  <si>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</si>
  <si>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</si>
  <si>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</si>
  <si>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</si>
  <si>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</si>
  <si>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</si>
  <si>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</si>
  <si>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</si>
  <si>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</si>
  <si>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</si>
  <si>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</si>
  <si>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</si>
  <si>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</si>
  <si>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</si>
  <si>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</si>
  <si>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</si>
  <si>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</si>
  <si>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</si>
  <si>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</si>
  <si>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</si>
  <si>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</si>
  <si>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</si>
  <si>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</si>
  <si>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</si>
  <si>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</si>
  <si>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</si>
  <si>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</si>
  <si>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</si>
  <si>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</si>
  <si>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</si>
  <si>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</si>
  <si>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</si>
  <si>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</si>
  <si>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</si>
  <si>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</si>
  <si>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</si>
  <si>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</si>
  <si>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</si>
  <si>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</si>
  <si>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</si>
  <si>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</si>
  <si>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</si>
  <si>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</si>
  <si>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</si>
  <si>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</si>
  <si>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</si>
  <si>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</si>
  <si>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</si>
  <si>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</si>
  <si>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</si>
  <si>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</si>
  <si>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</si>
  <si>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</si>
  <si>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</si>
  <si>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</si>
  <si>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</si>
  <si>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</si>
  <si>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</si>
  <si>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</si>
  <si>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</si>
  <si>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</si>
  <si>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</si>
  <si>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</si>
  <si>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</si>
  <si>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</si>
  <si>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</si>
  <si>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</si>
  <si>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</si>
  <si>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</si>
  <si>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</si>
  <si>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</si>
  <si>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</si>
  <si>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</si>
  <si>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</si>
  <si>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</si>
  <si>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</si>
  <si>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</si>
  <si>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</si>
  <si>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</si>
  <si>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</si>
  <si>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</si>
  <si>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</si>
  <si>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</si>
  <si>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</si>
  <si>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</si>
  <si>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</si>
  <si>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</si>
  <si>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</si>
  <si>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</si>
  <si>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</si>
  <si>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</si>
  <si>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</si>
  <si>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</si>
  <si>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</si>
  <si>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</si>
  <si>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</si>
  <si>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</si>
  <si>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</si>
  <si>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</si>
  <si>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</si>
  <si>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</si>
  <si>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</si>
  <si>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</si>
  <si>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</si>
  <si>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</si>
  <si>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</si>
  <si>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</si>
  <si>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</si>
  <si>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</si>
  <si>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</si>
  <si>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</si>
  <si>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</si>
  <si>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</si>
  <si>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</si>
  <si>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</si>
  <si>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</si>
  <si>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</si>
  <si>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</si>
  <si>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</si>
  <si>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</si>
  <si>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</si>
  <si>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</si>
  <si>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</si>
  <si>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</si>
  <si>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</si>
  <si>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</si>
  <si>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</si>
  <si>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</si>
  <si>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</si>
  <si>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</si>
  <si>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</si>
  <si>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</si>
  <si>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</si>
  <si>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</si>
  <si>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</si>
  <si>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</si>
  <si>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</si>
  <si>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</si>
  <si>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</si>
  <si>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</si>
  <si>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</si>
  <si>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</si>
  <si>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</si>
  <si>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</si>
  <si>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</si>
  <si>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</si>
  <si>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</si>
  <si>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</si>
  <si>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</si>
  <si>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</si>
  <si>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</si>
  <si>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</si>
  <si>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</si>
  <si>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</si>
  <si>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</si>
  <si>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</si>
  <si>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</si>
  <si>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</si>
  <si>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</si>
  <si>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</si>
  <si>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</si>
  <si>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</si>
  <si>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</si>
  <si>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</si>
  <si>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</si>
  <si>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</si>
  <si>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</si>
  <si>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</si>
  <si>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</si>
  <si>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</si>
  <si>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</si>
  <si>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</si>
  <si>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</si>
  <si>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</si>
  <si>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</si>
  <si>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</si>
  <si>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</si>
  <si>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</si>
  <si>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</si>
  <si>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</si>
  <si>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</si>
  <si>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</si>
  <si>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</si>
  <si>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</si>
  <si>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</si>
  <si>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</si>
  <si>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</si>
  <si>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</si>
  <si>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</si>
  <si>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</si>
  <si>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</si>
  <si>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</si>
  <si>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</si>
  <si>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</si>
  <si>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</si>
  <si>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</si>
  <si>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</si>
  <si>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</si>
  <si>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</si>
  <si>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</si>
  <si>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</si>
  <si>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</si>
  <si>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</si>
  <si>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</si>
  <si>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</si>
  <si>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</si>
  <si>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</si>
  <si>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</si>
  <si>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</si>
  <si>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</si>
  <si>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</si>
  <si>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</si>
  <si>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</si>
  <si>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</si>
  <si>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</si>
  <si>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</si>
  <si>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</si>
  <si>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</si>
  <si>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</si>
  <si>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</si>
  <si>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</si>
  <si>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</si>
  <si>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</si>
  <si>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</si>
  <si>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</si>
  <si>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</si>
  <si>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</si>
  <si>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</si>
  <si>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</si>
  <si>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</si>
  <si>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</si>
  <si>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</si>
  <si>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</si>
  <si>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</si>
  <si>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</si>
  <si>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</si>
  <si>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</si>
  <si>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</si>
  <si>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</si>
  <si>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</si>
  <si>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</si>
  <si>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</si>
  <si>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</si>
  <si>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</si>
  <si>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</si>
  <si>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</si>
  <si>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</si>
  <si>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</si>
  <si>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</si>
  <si>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</si>
  <si>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</si>
  <si>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</si>
  <si>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</si>
  <si>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</si>
  <si>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</si>
  <si>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</si>
  <si>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</si>
  <si>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</si>
  <si>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</si>
  <si>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</si>
  <si>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</si>
  <si>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</si>
  <si>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</si>
  <si>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</si>
  <si>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</si>
  <si>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</si>
  <si>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</si>
  <si>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</si>
  <si>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</si>
  <si>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</si>
  <si>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</si>
  <si>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</si>
  <si>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</si>
  <si>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</si>
  <si>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</si>
  <si>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</si>
  <si>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</si>
  <si>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</si>
  <si>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</si>
  <si>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</si>
  <si>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</si>
  <si>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</si>
  <si>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</si>
  <si>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</si>
  <si>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</si>
  <si>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</si>
  <si>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</si>
  <si>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</si>
  <si>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</si>
  <si>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</si>
  <si>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</si>
  <si>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</si>
  <si>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</si>
  <si>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</si>
  <si>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</si>
  <si>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</si>
  <si>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</si>
  <si>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</si>
  <si>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</si>
  <si>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</si>
  <si>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</si>
  <si>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</si>
  <si>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</si>
  <si>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</si>
  <si>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</si>
  <si>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</si>
  <si>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</si>
  <si>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</si>
  <si>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</si>
  <si>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</si>
  <si>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</si>
  <si>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</si>
  <si>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</si>
  <si>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</si>
  <si>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</si>
  <si>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</si>
  <si>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</si>
  <si>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</si>
  <si>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</si>
  <si>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</si>
  <si>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</si>
  <si>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</si>
  <si>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</si>
  <si>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</si>
  <si>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</si>
  <si>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</si>
  <si>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</si>
  <si>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</si>
  <si>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</si>
  <si>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</si>
  <si>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</si>
  <si>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</si>
  <si>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</si>
  <si>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</si>
  <si>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</si>
  <si>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</si>
  <si>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</si>
  <si>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</si>
  <si>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</si>
  <si>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</si>
  <si>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</si>
  <si>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</si>
  <si>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</si>
  <si>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</si>
  <si>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</si>
  <si>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</si>
  <si>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</si>
  <si>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</si>
  <si>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</si>
  <si>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</si>
  <si>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</si>
  <si>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</si>
  <si>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</si>
  <si>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</si>
  <si>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</si>
  <si>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</si>
  <si>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</si>
  <si>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</si>
  <si>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</si>
  <si>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</si>
  <si>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</si>
  <si>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</si>
  <si>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</si>
  <si>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</si>
  <si>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</si>
  <si>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</si>
  <si>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</si>
  <si>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</si>
  <si>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</si>
  <si>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</si>
  <si>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</si>
  <si>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</si>
  <si>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</si>
  <si>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</si>
  <si>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</si>
  <si>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</si>
  <si>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</si>
  <si>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</si>
  <si>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</si>
  <si>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</si>
  <si>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</si>
  <si>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</si>
  <si>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</si>
  <si>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</si>
  <si>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</si>
  <si>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</si>
  <si>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</si>
  <si>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</si>
  <si>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</si>
  <si>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</si>
  <si>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</si>
  <si>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</si>
  <si>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</si>
  <si>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</si>
  <si>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</si>
  <si>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</si>
  <si>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</si>
  <si>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</si>
  <si>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</si>
  <si>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</si>
  <si>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</si>
  <si>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</si>
  <si>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</si>
  <si>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</si>
  <si>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</si>
  <si>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</si>
  <si>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</si>
  <si>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</si>
  <si>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</si>
  <si>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</si>
  <si>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</si>
  <si>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</si>
  <si>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</si>
  <si>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</si>
  <si>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</si>
  <si>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</si>
  <si>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</si>
  <si>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</si>
  <si>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</si>
  <si>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</si>
  <si>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</si>
  <si>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</si>
  <si>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</si>
  <si>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</si>
  <si>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</si>
  <si>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</si>
  <si>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</si>
  <si>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</si>
  <si>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</si>
  <si>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</si>
  <si>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</si>
  <si>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</si>
  <si>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</si>
  <si>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</si>
  <si>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</si>
  <si>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</si>
  <si>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</si>
  <si>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</si>
  <si>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</si>
  <si>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</si>
  <si>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</si>
  <si>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</si>
  <si>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</si>
  <si>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</si>
  <si>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</si>
  <si>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</si>
  <si>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</si>
  <si>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</si>
  <si>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</si>
  <si>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</si>
  <si>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</si>
  <si>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</si>
  <si>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</si>
  <si>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</si>
  <si>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</si>
  <si>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</si>
  <si>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</si>
  <si>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</si>
  <si>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</si>
  <si>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</si>
  <si>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</si>
  <si>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</si>
  <si>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</si>
  <si>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</si>
  <si>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</si>
  <si>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</si>
  <si>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</si>
  <si>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</si>
  <si>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</si>
  <si>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</si>
  <si>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</si>
  <si>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</si>
  <si>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</si>
  <si>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</si>
  <si>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</si>
  <si>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</si>
  <si>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</si>
  <si>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</si>
  <si>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</si>
  <si>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</si>
  <si>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</si>
  <si>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</si>
  <si>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</si>
  <si>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</si>
  <si>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</si>
  <si>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</si>
  <si>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</si>
  <si>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</si>
  <si>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</si>
  <si>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</si>
  <si>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</si>
  <si>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</si>
  <si>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</si>
  <si>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</si>
  <si>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</si>
  <si>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</si>
  <si>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</si>
  <si>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</si>
  <si>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</si>
  <si>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</si>
  <si>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</si>
  <si>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</si>
  <si>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</si>
  <si>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</si>
  <si>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</si>
  <si>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</si>
  <si>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</si>
  <si>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</si>
  <si>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</si>
  <si>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</si>
  <si>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</si>
  <si>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</si>
  <si>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</si>
  <si>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</si>
  <si>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</si>
  <si>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</si>
  <si>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</si>
  <si>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</si>
  <si>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</si>
  <si>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</si>
  <si>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</si>
  <si>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</si>
  <si>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</si>
  <si>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</si>
  <si>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</si>
  <si>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</si>
  <si>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</si>
  <si>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</si>
  <si>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</si>
  <si>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</si>
  <si>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</si>
  <si>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</si>
  <si>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</si>
  <si>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</si>
  <si>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</si>
  <si>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</si>
  <si>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</si>
  <si>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</si>
  <si>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</si>
  <si>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</si>
  <si>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</si>
  <si>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</si>
  <si>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</si>
  <si>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</si>
  <si>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</si>
  <si>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</si>
  <si>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</si>
  <si>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</si>
  <si>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</si>
  <si>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</si>
  <si>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</si>
  <si>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</si>
  <si>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</si>
  <si>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</si>
  <si>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</si>
  <si>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</si>
  <si>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</si>
  <si>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</si>
  <si>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</si>
  <si>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</si>
  <si>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</si>
  <si>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</si>
  <si>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</si>
  <si>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</si>
  <si>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</si>
  <si>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</si>
  <si>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</si>
  <si>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</si>
  <si>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</si>
  <si>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</si>
  <si>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</si>
  <si>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</si>
  <si>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</si>
  <si>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</si>
  <si>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</si>
  <si>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</si>
  <si>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</si>
  <si>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</si>
  <si>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</si>
  <si>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</si>
  <si>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</si>
  <si>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</si>
  <si>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</si>
  <si>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</si>
  <si>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</si>
  <si>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</si>
  <si>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</si>
  <si>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</si>
  <si>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</si>
  <si>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</si>
  <si>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</si>
  <si>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</si>
  <si>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</si>
  <si>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</si>
  <si>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</si>
  <si>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</si>
  <si>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</si>
  <si>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</si>
  <si>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</si>
  <si>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</si>
  <si>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</si>
  <si>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</si>
  <si>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</si>
  <si>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</si>
  <si>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</si>
  <si>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</si>
  <si>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</si>
  <si>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</si>
  <si>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</si>
  <si>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</si>
  <si>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</si>
  <si>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</si>
  <si>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</si>
  <si>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</si>
  <si>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</si>
  <si>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</si>
  <si>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</si>
  <si>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</si>
  <si>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</si>
  <si>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</si>
  <si>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</si>
  <si>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</si>
  <si>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</si>
  <si>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</si>
  <si>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</si>
  <si>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</si>
  <si>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</si>
  <si>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</si>
  <si>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</si>
  <si>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</si>
  <si>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</si>
  <si>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</si>
  <si>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</si>
  <si>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</si>
  <si>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</si>
  <si>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</si>
  <si>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</si>
  <si>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</si>
  <si>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</si>
  <si>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</si>
  <si>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</si>
  <si>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</si>
  <si>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</si>
  <si>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</si>
  <si>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</si>
  <si>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</si>
  <si>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</si>
  <si>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</si>
  <si>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</si>
  <si>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</si>
  <si>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</si>
  <si>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</si>
  <si>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</si>
  <si>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</si>
  <si>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</si>
  <si>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</si>
  <si>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</si>
  <si>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</si>
  <si>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</si>
  <si>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</si>
  <si>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</si>
  <si>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</si>
  <si>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</si>
  <si>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</si>
  <si>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</si>
  <si>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</si>
  <si>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</si>
  <si>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</si>
  <si>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</si>
  <si>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</si>
  <si>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</si>
  <si>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</si>
  <si>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</si>
  <si>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</si>
  <si>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</si>
  <si>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</si>
  <si>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</si>
  <si>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</si>
  <si>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</si>
  <si>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</si>
  <si>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</si>
  <si>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</si>
  <si>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</si>
  <si>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</si>
  <si>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</si>
  <si>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</si>
  <si>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</si>
  <si>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</si>
  <si>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</si>
  <si>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</si>
  <si>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</si>
  <si>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</si>
  <si>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</si>
  <si>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</si>
  <si>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</si>
  <si>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</si>
  <si>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</si>
  <si>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</si>
  <si>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</si>
  <si>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</si>
  <si>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</si>
  <si>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</si>
  <si>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</si>
  <si>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</si>
  <si>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</si>
  <si>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</si>
  <si>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</si>
  <si>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</si>
  <si>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</si>
  <si>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</si>
  <si>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</si>
  <si>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</si>
  <si>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</si>
  <si>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</si>
  <si>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</si>
  <si>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</si>
  <si>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</si>
  <si>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</si>
  <si>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</si>
  <si>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</si>
  <si>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</si>
  <si>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</si>
  <si>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</si>
  <si>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</si>
  <si>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</si>
  <si>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</si>
  <si>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</si>
  <si>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</si>
  <si>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</si>
  <si>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</si>
  <si>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</si>
  <si>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</si>
  <si>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</si>
  <si>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</si>
  <si>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</si>
  <si>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</si>
  <si>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</si>
  <si>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</si>
  <si>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</si>
  <si>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</si>
  <si>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</si>
  <si>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</si>
  <si>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</si>
  <si>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</si>
  <si>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</si>
  <si>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</si>
  <si>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</si>
  <si>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</si>
  <si>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</si>
  <si>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</si>
  <si>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</si>
  <si>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</si>
  <si>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</si>
  <si>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</si>
  <si>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</si>
  <si>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</si>
  <si>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</si>
  <si>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</si>
  <si>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</si>
  <si>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</si>
  <si>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</si>
  <si>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</si>
  <si>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</si>
  <si>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</si>
  <si>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</si>
  <si>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</si>
  <si>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</si>
  <si>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</si>
  <si>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</si>
  <si>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</si>
  <si>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</si>
  <si>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</si>
  <si>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</si>
  <si>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</si>
  <si>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</si>
  <si>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</si>
  <si>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</si>
  <si>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</si>
  <si>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</si>
  <si>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</si>
  <si>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</si>
  <si>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</si>
  <si>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</si>
  <si>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</si>
  <si>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</si>
  <si>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</si>
  <si>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</si>
  <si>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</si>
  <si>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</si>
  <si>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</si>
  <si>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</si>
  <si>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</si>
  <si>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</si>
  <si>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</si>
  <si>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</si>
  <si>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</si>
  <si>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</si>
  <si>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</si>
  <si>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</si>
  <si>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</si>
  <si>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</si>
  <si>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</si>
  <si>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</si>
  <si>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</si>
  <si>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</si>
  <si>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</si>
  <si>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</si>
  <si>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</si>
  <si>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</si>
  <si>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</si>
  <si>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</si>
  <si>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</si>
  <si>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</si>
  <si>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</si>
  <si>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</si>
  <si>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</si>
  <si>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</si>
  <si>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</si>
  <si>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</si>
  <si>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</si>
  <si>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</si>
  <si>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</si>
  <si>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</si>
  <si>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</si>
  <si>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</si>
  <si>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</si>
  <si>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</si>
  <si>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</si>
  <si>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</si>
  <si>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</si>
  <si>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</si>
  <si>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</si>
  <si>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</si>
  <si>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</si>
  <si>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</si>
  <si>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</si>
  <si>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</si>
  <si>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</si>
  <si>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</si>
  <si>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</si>
  <si>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</si>
  <si>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</si>
  <si>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</si>
  <si>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</si>
  <si>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</si>
  <si>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</si>
  <si>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</si>
  <si>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</si>
  <si>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</si>
  <si>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</si>
  <si>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</si>
  <si>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</si>
  <si>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</si>
  <si>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</si>
  <si>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</si>
  <si>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</si>
  <si>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</si>
  <si>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</si>
  <si>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</si>
  <si>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</si>
  <si>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</si>
  <si>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</si>
  <si>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</si>
  <si>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</si>
  <si>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</si>
  <si>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</si>
  <si>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</si>
  <si>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</si>
  <si>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</si>
  <si>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</si>
  <si>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</si>
  <si>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</si>
  <si>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</si>
  <si>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</si>
  <si>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</si>
  <si>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</si>
  <si>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</si>
  <si>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</si>
  <si>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</si>
  <si>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</si>
  <si>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</si>
  <si>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</si>
  <si>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</si>
  <si>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</si>
  <si>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</si>
  <si>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</si>
  <si>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</si>
  <si>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</si>
  <si>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</si>
  <si>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</si>
  <si>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</si>
  <si>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</si>
  <si>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</si>
  <si>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</si>
  <si>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</si>
  <si>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</si>
  <si>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</si>
  <si>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</si>
  <si>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</si>
  <si>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</si>
  <si>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</si>
  <si>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</si>
  <si>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</si>
  <si>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</si>
  <si>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</si>
  <si>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</si>
  <si>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</si>
  <si>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</si>
  <si>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</si>
  <si>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</si>
  <si>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</si>
  <si>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</si>
  <si>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</si>
  <si>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</si>
  <si>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</si>
  <si>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</si>
  <si>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</si>
  <si>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</si>
  <si>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</si>
  <si>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</si>
  <si>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</si>
  <si>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</si>
  <si>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</si>
  <si>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</si>
  <si>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</si>
  <si>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</si>
  <si>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</si>
  <si>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</si>
  <si>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</si>
  <si>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</si>
  <si>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</si>
  <si>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</si>
  <si>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</si>
  <si>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</si>
  <si>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</si>
  <si>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</si>
  <si>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</si>
  <si>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</si>
  <si>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</si>
  <si>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</si>
  <si>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</si>
  <si>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</si>
  <si>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</si>
  <si>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</si>
  <si>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</si>
  <si>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</si>
  <si>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</si>
  <si>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</si>
  <si>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</si>
  <si>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</si>
  <si>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</si>
  <si>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</si>
  <si>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</si>
  <si>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</si>
  <si>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</si>
  <si>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</si>
  <si>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</si>
  <si>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</si>
  <si>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</si>
  <si>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</si>
  <si>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</si>
  <si>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</si>
  <si>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</si>
  <si>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</si>
  <si>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</si>
  <si>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</si>
  <si>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</si>
  <si>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</si>
  <si>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</si>
  <si>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</si>
  <si>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</si>
  <si>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</si>
  <si>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</si>
  <si>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</si>
  <si>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</si>
  <si>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</si>
  <si>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</si>
  <si>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</si>
  <si>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</si>
  <si>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</si>
  <si>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</si>
  <si>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</si>
  <si>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</si>
  <si>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</si>
  <si>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</si>
  <si>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</si>
  <si>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</si>
  <si>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</si>
  <si>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</si>
  <si>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</si>
  <si>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</si>
  <si>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</si>
  <si>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</si>
  <si>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</si>
  <si>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</si>
  <si>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</si>
  <si>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</si>
  <si>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</si>
  <si>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</si>
  <si>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</si>
  <si>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</si>
  <si>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</si>
  <si>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</si>
  <si>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</si>
  <si>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</si>
  <si>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</si>
  <si>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</si>
  <si>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</si>
  <si>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</si>
  <si>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</si>
  <si>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</si>
  <si>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</si>
  <si>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</si>
  <si>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</si>
  <si>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</si>
  <si>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</si>
  <si>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</si>
  <si>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</si>
  <si>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</si>
  <si>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</si>
  <si>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</si>
  <si>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</si>
  <si>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</si>
  <si>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</si>
  <si>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</si>
  <si>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</si>
  <si>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</si>
  <si>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</si>
  <si>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</si>
  <si>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</si>
  <si>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</si>
  <si>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</si>
  <si>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</si>
  <si>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</si>
  <si>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</si>
  <si>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</si>
  <si>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</si>
  <si>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</si>
  <si>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</si>
  <si>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</si>
  <si>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</si>
  <si>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</si>
  <si>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</si>
  <si>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</si>
  <si>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</si>
  <si>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</si>
  <si>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</si>
  <si>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</si>
  <si>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</si>
  <si>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</si>
  <si>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</si>
  <si>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</si>
  <si>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</si>
  <si>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</si>
  <si>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</si>
  <si>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</si>
  <si>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</si>
  <si>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</si>
  <si>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</si>
  <si>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</si>
  <si>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</si>
  <si>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</si>
  <si>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</si>
  <si>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</si>
  <si>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</si>
  <si>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</si>
  <si>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</si>
  <si>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</si>
  <si>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</si>
  <si>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</si>
  <si>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</si>
  <si>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</si>
  <si>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</si>
  <si>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</si>
  <si>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</si>
  <si>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</si>
  <si>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</si>
  <si>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</si>
  <si>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</si>
  <si>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</si>
  <si>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</si>
  <si>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</si>
  <si>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</si>
  <si>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</si>
  <si>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</si>
  <si>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</si>
  <si>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</si>
  <si>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</si>
  <si>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</si>
  <si>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</si>
  <si>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</si>
  <si>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</si>
  <si>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</si>
  <si>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</si>
  <si>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</si>
  <si>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</si>
  <si>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</si>
  <si>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</si>
  <si>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</si>
  <si>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</si>
  <si>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</si>
  <si>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</si>
  <si>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</si>
  <si>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</si>
  <si>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</si>
  <si>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</si>
  <si>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</si>
  <si>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</si>
  <si>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</si>
  <si>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</si>
  <si>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</si>
  <si>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</si>
  <si>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</si>
  <si>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</si>
  <si>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</si>
  <si>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</si>
  <si>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</si>
  <si>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</si>
  <si>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</si>
  <si>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</si>
  <si>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</si>
  <si>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</si>
  <si>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</si>
  <si>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</si>
  <si>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</si>
  <si>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</si>
  <si>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</si>
  <si>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</si>
  <si>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</si>
  <si>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</si>
  <si>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</si>
  <si>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</si>
  <si>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</si>
  <si>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</si>
  <si>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</si>
  <si>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</si>
  <si>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</si>
  <si>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</si>
  <si>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</si>
  <si>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</si>
  <si>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</si>
  <si>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</si>
  <si>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</si>
  <si>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</si>
  <si>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</si>
  <si>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</si>
  <si>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</si>
  <si>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</si>
  <si>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</si>
  <si>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</si>
  <si>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</si>
  <si>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</si>
  <si>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</si>
  <si>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</si>
  <si>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</si>
  <si>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</si>
  <si>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</si>
  <si>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</si>
  <si>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</si>
  <si>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</si>
  <si>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</si>
  <si>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</si>
  <si>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</si>
  <si>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</si>
  <si>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</si>
  <si>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</si>
  <si>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</si>
  <si>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</si>
  <si>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</si>
  <si>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</si>
  <si>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</si>
  <si>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</si>
  <si>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</si>
  <si>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</si>
  <si>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</si>
  <si>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</si>
  <si>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</si>
  <si>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</si>
  <si>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</si>
  <si>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</si>
  <si>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</si>
  <si>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</si>
  <si>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</si>
  <si>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</si>
  <si>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</si>
  <si>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</si>
  <si>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</si>
  <si>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</si>
  <si>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</si>
  <si>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</si>
  <si>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</si>
  <si>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</si>
  <si>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</si>
  <si>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</si>
  <si>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</si>
  <si>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</si>
  <si>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</si>
  <si>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</si>
  <si>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</si>
  <si>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</si>
  <si>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</si>
  <si>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</si>
  <si>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</si>
  <si>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</si>
  <si>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</si>
  <si>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</si>
  <si>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</si>
  <si>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</si>
  <si>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</si>
  <si>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</si>
  <si>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</si>
  <si>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</si>
  <si>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</si>
  <si>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</si>
  <si>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</si>
  <si>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</si>
  <si>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</si>
  <si>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</si>
  <si>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</si>
  <si>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</si>
  <si>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</si>
  <si>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</si>
  <si>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</si>
  <si>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</si>
  <si>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</si>
  <si>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</si>
  <si>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</si>
  <si>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</si>
  <si>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</si>
  <si>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</si>
  <si>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</si>
  <si>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</si>
  <si>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</si>
  <si>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</si>
  <si>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</si>
  <si>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</si>
  <si>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</si>
  <si>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</si>
  <si>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</si>
  <si>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</si>
  <si>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</si>
  <si>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</si>
  <si>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</si>
  <si>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</si>
  <si>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</si>
  <si>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</si>
  <si>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</si>
  <si>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</si>
  <si>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</si>
  <si>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</si>
  <si>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</si>
  <si>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</si>
  <si>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</si>
  <si>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</si>
  <si>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</si>
  <si>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</si>
  <si>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</si>
  <si>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</si>
  <si>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</si>
  <si>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</si>
  <si>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</si>
  <si>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</si>
  <si>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</si>
  <si>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</si>
  <si>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</si>
  <si>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</si>
  <si>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</si>
  <si>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</si>
  <si>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</si>
  <si>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</si>
  <si>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</si>
  <si>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</si>
  <si>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</si>
  <si>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</si>
  <si>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</si>
  <si>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</si>
  <si>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</si>
  <si>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</si>
  <si>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</si>
  <si>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</si>
  <si>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</si>
  <si>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</si>
  <si>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</si>
  <si>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</si>
  <si>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</si>
  <si>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</si>
  <si>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</si>
  <si>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</si>
  <si>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</si>
  <si>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</si>
  <si>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</si>
  <si>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</si>
  <si>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</si>
  <si>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</si>
  <si>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</si>
  <si>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</si>
  <si>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</si>
  <si>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</si>
  <si>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</si>
  <si>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</si>
  <si>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</si>
  <si>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</si>
  <si>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</si>
  <si>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</si>
  <si>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</si>
  <si>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</si>
  <si>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</si>
  <si>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</si>
  <si>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</si>
  <si>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</si>
  <si>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</si>
  <si>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</si>
  <si>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</si>
  <si>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</si>
  <si>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</si>
  <si>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</si>
  <si>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</si>
  <si>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</si>
  <si>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</si>
  <si>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</si>
  <si>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</si>
  <si>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</si>
  <si>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</si>
  <si>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</si>
  <si>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</si>
  <si>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</si>
  <si>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</si>
  <si>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</si>
  <si>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</si>
  <si>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</si>
  <si>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</si>
  <si>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</si>
  <si>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</si>
  <si>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</si>
  <si>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</si>
  <si>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</si>
  <si>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</si>
  <si>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</si>
  <si>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</si>
  <si>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</si>
  <si>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</si>
  <si>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</si>
  <si>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</si>
  <si>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</si>
  <si>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</si>
  <si>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</si>
  <si>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</si>
  <si>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</si>
  <si>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</si>
  <si>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</si>
  <si>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</si>
  <si>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</si>
  <si>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</si>
  <si>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</si>
  <si>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</si>
  <si>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</si>
  <si>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</si>
  <si>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</si>
  <si>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</si>
  <si>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</si>
  <si>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</si>
  <si>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</si>
  <si>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</si>
  <si>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</si>
  <si>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</si>
  <si>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</si>
  <si>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</si>
  <si>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</si>
  <si>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</si>
  <si>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</si>
  <si>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</si>
  <si>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</si>
  <si>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</si>
  <si>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</si>
  <si>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</si>
  <si>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</si>
  <si>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</si>
  <si>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</si>
  <si>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</si>
  <si>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</si>
  <si>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</si>
  <si>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</si>
  <si>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</si>
  <si>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</si>
  <si>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</si>
  <si>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</si>
  <si>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</si>
  <si>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</si>
  <si>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</si>
  <si>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</si>
  <si>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</si>
  <si>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</si>
  <si>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</si>
  <si>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</si>
  <si>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</si>
  <si>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</si>
  <si>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</si>
  <si>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</si>
  <si>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</si>
  <si>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</si>
  <si>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</si>
  <si>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</si>
  <si>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</si>
  <si>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</si>
  <si>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</si>
  <si>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</si>
  <si>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</si>
  <si>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</si>
  <si>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</si>
  <si>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</si>
  <si>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</si>
  <si>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</si>
  <si>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</si>
  <si>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</si>
  <si>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</si>
  <si>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</si>
  <si>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</si>
  <si>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</si>
  <si>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</si>
  <si>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</si>
  <si>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</si>
  <si>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</si>
  <si>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</si>
  <si>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</si>
  <si>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</si>
  <si>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</si>
  <si>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</si>
  <si>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</si>
  <si>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</si>
  <si>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</si>
  <si>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</si>
  <si>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</si>
  <si>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</si>
  <si>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</si>
  <si>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</si>
  <si>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</si>
  <si>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</si>
  <si>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</si>
  <si>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</si>
  <si>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</si>
  <si>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</si>
  <si>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</si>
  <si>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</si>
  <si>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</si>
  <si>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</si>
  <si>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</si>
  <si>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</si>
  <si>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</si>
  <si>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</si>
  <si>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</si>
  <si>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</si>
  <si>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</si>
  <si>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</si>
  <si>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</si>
  <si>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</si>
  <si>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</si>
  <si>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</si>
  <si>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</si>
  <si>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</si>
  <si>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</si>
  <si>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</si>
  <si>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</si>
  <si>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</si>
  <si>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</si>
  <si>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</si>
  <si>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</si>
  <si>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</si>
  <si>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</si>
  <si>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</si>
  <si>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</si>
  <si>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</si>
  <si>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</si>
  <si>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</si>
  <si>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</si>
  <si>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</si>
  <si>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</si>
  <si>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</si>
  <si>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</si>
  <si>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</si>
  <si>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</si>
  <si>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</si>
  <si>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</si>
  <si>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</si>
  <si>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</si>
  <si>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</si>
  <si>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</si>
  <si>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</si>
  <si>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</si>
  <si>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</si>
  <si>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</si>
  <si>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</si>
  <si>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</si>
  <si>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</si>
  <si>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</si>
  <si>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</si>
  <si>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</si>
  <si>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</si>
  <si>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</si>
  <si>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</si>
  <si>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</si>
  <si>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</si>
  <si>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</si>
  <si>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</si>
  <si>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</si>
  <si>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</si>
  <si>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</si>
  <si>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</si>
  <si>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</si>
  <si>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</si>
  <si>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</si>
  <si>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</si>
  <si>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</si>
  <si>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</si>
  <si>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</si>
  <si>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</si>
  <si>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</si>
  <si>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</si>
  <si>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</si>
  <si>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</si>
  <si>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</si>
  <si>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</si>
  <si>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</si>
  <si>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</si>
  <si>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</si>
  <si>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</si>
  <si>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</si>
  <si>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</si>
  <si>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</si>
  <si>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</si>
  <si>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</si>
  <si>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</si>
  <si>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</si>
  <si>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</si>
  <si>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</si>
  <si>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</si>
  <si>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</si>
  <si>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</si>
  <si>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</si>
  <si>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</si>
  <si>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</si>
  <si>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</si>
  <si>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</si>
  <si>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</si>
  <si>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</si>
  <si>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</si>
  <si>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</si>
  <si>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</si>
  <si>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</si>
  <si>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</si>
  <si>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</si>
  <si>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</si>
  <si>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</si>
  <si>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</si>
  <si>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</si>
  <si>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</si>
  <si>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</si>
  <si>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</si>
  <si>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</si>
  <si>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</si>
  <si>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</si>
  <si>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</si>
  <si>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</si>
  <si>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</si>
  <si>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</si>
  <si>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</si>
  <si>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</si>
  <si>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</si>
  <si>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</si>
  <si>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</si>
  <si>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</si>
  <si>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</si>
  <si>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</si>
  <si>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</si>
  <si>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</si>
  <si>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</si>
  <si>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</si>
  <si>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</si>
  <si>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</si>
  <si>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</si>
  <si>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</si>
  <si>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</si>
  <si>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</si>
  <si>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</si>
  <si>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</si>
  <si>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</si>
  <si>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</si>
  <si>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</si>
  <si>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</si>
  <si>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</si>
  <si>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</si>
  <si>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</si>
  <si>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</si>
  <si>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</si>
  <si>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</si>
  <si>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</si>
  <si>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</si>
  <si>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</si>
  <si>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</si>
  <si>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</si>
  <si>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</si>
  <si>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</si>
  <si>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</si>
  <si>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</si>
  <si>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</si>
  <si>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</si>
  <si>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</si>
  <si>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</si>
  <si>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</si>
  <si>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</si>
  <si>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</si>
  <si>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</si>
  <si>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</si>
  <si>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</si>
  <si>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</si>
  <si>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</si>
  <si>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</si>
  <si>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</si>
  <si>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</si>
  <si>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</si>
  <si>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</si>
  <si>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</si>
  <si>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</si>
  <si>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</si>
  <si>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</si>
  <si>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</si>
  <si>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</si>
  <si>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</si>
  <si>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</si>
  <si>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</si>
  <si>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</si>
  <si>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</si>
  <si>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</si>
  <si>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</si>
  <si>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</si>
  <si>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</si>
  <si>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</si>
  <si>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</si>
  <si>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</si>
  <si>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</si>
  <si>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</si>
  <si>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</si>
  <si>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</si>
  <si>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</si>
  <si>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</si>
  <si>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</si>
  <si>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</si>
  <si>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</si>
  <si>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</si>
  <si>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</si>
  <si>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</si>
  <si>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</si>
  <si>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</si>
  <si>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</si>
  <si>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</si>
  <si>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</si>
  <si>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</si>
  <si>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</si>
  <si>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</si>
  <si>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</si>
  <si>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</si>
  <si>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</si>
  <si>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</si>
  <si>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</si>
  <si>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</si>
  <si>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</si>
  <si>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</si>
  <si>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</si>
  <si>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</si>
  <si>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</si>
  <si>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</si>
  <si>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</si>
  <si>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</si>
  <si>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</si>
  <si>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</si>
  <si>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</si>
  <si>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</si>
  <si>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</si>
  <si>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</si>
  <si>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</si>
  <si>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</si>
  <si>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</si>
  <si>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</si>
  <si>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</si>
  <si>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</si>
  <si>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</si>
  <si>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</si>
  <si>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</si>
  <si>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</si>
  <si>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</si>
  <si>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</si>
  <si>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</si>
  <si>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</si>
  <si>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</si>
  <si>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</si>
  <si>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</si>
  <si>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</si>
  <si>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</si>
  <si>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</si>
  <si>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</si>
  <si>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</si>
  <si>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</si>
  <si>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</si>
  <si>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</si>
  <si>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</si>
  <si>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</si>
  <si>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</si>
  <si>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</si>
  <si>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</si>
  <si>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</si>
  <si>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</si>
  <si>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</si>
  <si>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</si>
  <si>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</si>
  <si>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</si>
  <si>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</si>
  <si>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</si>
  <si>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</si>
  <si>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</si>
  <si>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</si>
  <si>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</si>
  <si>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</si>
  <si>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</si>
  <si>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</si>
  <si>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</si>
  <si>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</si>
  <si>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</si>
  <si>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</si>
  <si>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</si>
  <si>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</si>
  <si>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</si>
  <si>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</si>
  <si>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</si>
  <si>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</si>
  <si>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</si>
  <si>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</si>
  <si>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</si>
  <si>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</si>
  <si>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</si>
  <si>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</si>
  <si>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</si>
  <si>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</si>
  <si>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</si>
  <si>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</si>
  <si>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</si>
  <si>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</si>
  <si>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</si>
  <si>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</si>
  <si>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</si>
  <si>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</si>
  <si>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</si>
  <si>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</si>
  <si>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</si>
  <si>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</si>
  <si>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</si>
  <si>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</si>
  <si>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</si>
  <si>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</si>
  <si>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</si>
  <si>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</si>
  <si>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</si>
  <si>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</si>
  <si>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</si>
  <si>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</si>
  <si>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</si>
  <si>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</si>
  <si>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</si>
  <si>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</si>
  <si>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</si>
  <si>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</si>
  <si>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</si>
  <si>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</si>
  <si>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</si>
  <si>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</si>
  <si>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</si>
  <si>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</si>
  <si>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</si>
  <si>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</si>
  <si>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</si>
  <si>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</si>
  <si>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</si>
  <si>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</si>
  <si>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</si>
  <si>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</si>
  <si>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</si>
  <si>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</si>
  <si>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</si>
  <si>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</si>
  <si>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</si>
  <si>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</si>
  <si>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</si>
  <si>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</si>
  <si>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</si>
  <si>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</si>
  <si>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</si>
  <si>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</si>
  <si>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</si>
  <si>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</si>
  <si>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</si>
  <si>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</si>
  <si>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</si>
  <si>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</si>
  <si>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</si>
  <si>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</si>
  <si>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</si>
  <si>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</si>
  <si>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</si>
  <si>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</si>
  <si>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</si>
  <si>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</si>
  <si>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</si>
  <si>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</si>
  <si>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</si>
  <si>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</si>
  <si>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</si>
  <si>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</si>
  <si>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</si>
  <si>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</si>
  <si>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</si>
  <si>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</si>
  <si>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</si>
  <si>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</si>
  <si>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</si>
  <si>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</si>
  <si>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</si>
  <si>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</si>
  <si>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</si>
  <si>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</si>
  <si>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</si>
  <si>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</si>
  <si>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</si>
  <si>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</si>
  <si>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</si>
  <si>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</si>
  <si>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</si>
  <si>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</si>
  <si>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</si>
  <si>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</si>
  <si>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</si>
  <si>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</si>
  <si>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</si>
  <si>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</si>
  <si>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</si>
  <si>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</si>
  <si>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</si>
  <si>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</si>
  <si>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</si>
  <si>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</si>
  <si>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</si>
  <si>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</si>
  <si>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</si>
  <si>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</si>
  <si>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</si>
  <si>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</si>
  <si>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</si>
  <si>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</si>
  <si>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</si>
  <si>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</si>
  <si>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</si>
  <si>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</si>
  <si>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</si>
  <si>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</si>
  <si>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</si>
  <si>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</si>
  <si>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</si>
  <si>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</si>
  <si>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</si>
  <si>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</si>
  <si>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</si>
  <si>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</si>
  <si>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</si>
  <si>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</si>
  <si>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</si>
  <si>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</si>
  <si>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</si>
  <si>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</si>
  <si>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</si>
  <si>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</si>
  <si>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</si>
  <si>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</si>
  <si>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</si>
  <si>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</si>
  <si>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</si>
  <si>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</si>
  <si>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</si>
  <si>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</si>
  <si>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</si>
  <si>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</si>
  <si>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</si>
  <si>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</si>
  <si>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</si>
  <si>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</si>
  <si>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</si>
  <si>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</si>
  <si>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</si>
  <si>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</si>
  <si>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</si>
  <si>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</si>
  <si>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</si>
  <si>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</si>
  <si>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</si>
  <si>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</si>
  <si>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</si>
  <si>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</si>
  <si>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</si>
  <si>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</si>
  <si>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</si>
  <si>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</si>
  <si>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</si>
  <si>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</si>
  <si>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</si>
  <si>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</si>
  <si>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</si>
  <si>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</si>
  <si>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</si>
  <si>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</si>
  <si>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</si>
  <si>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</si>
  <si>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</si>
  <si>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</si>
  <si>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</si>
  <si>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</si>
  <si>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</si>
  <si>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</si>
  <si>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</si>
  <si>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</si>
  <si>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</si>
  <si>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</si>
  <si>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</si>
  <si>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</si>
  <si>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</si>
  <si>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</si>
  <si>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</si>
  <si>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</si>
  <si>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</si>
  <si>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</si>
  <si>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</si>
  <si>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</si>
  <si>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</si>
  <si>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</si>
  <si>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</si>
  <si>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</si>
  <si>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</si>
  <si>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</si>
  <si>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</si>
  <si>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</si>
  <si>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</si>
  <si>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</si>
  <si>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</si>
  <si>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</si>
  <si>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</si>
  <si>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</si>
  <si>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</si>
  <si>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</si>
  <si>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</si>
  <si>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</si>
  <si>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</si>
  <si>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</si>
  <si>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</si>
  <si>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</si>
  <si>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</si>
  <si>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</si>
  <si>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</si>
  <si>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</si>
  <si>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</si>
  <si>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</si>
  <si>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</si>
  <si>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</si>
  <si>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</si>
  <si>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</si>
  <si>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</si>
  <si>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</si>
  <si>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</si>
  <si>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</si>
  <si>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</si>
  <si>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</si>
  <si>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</si>
  <si>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</si>
  <si>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</si>
  <si>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</si>
  <si>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</si>
  <si>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</si>
  <si>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</si>
  <si>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</si>
  <si>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</si>
  <si>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</si>
  <si>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</si>
  <si>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</si>
  <si>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</si>
  <si>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</si>
  <si>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</si>
  <si>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</si>
  <si>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</si>
  <si>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</si>
  <si>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</si>
  <si>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</si>
  <si>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</si>
  <si>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</si>
  <si>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</si>
  <si>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</si>
  <si>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</si>
  <si>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</si>
  <si>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</si>
  <si>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</si>
  <si>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</si>
  <si>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</si>
  <si>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</si>
  <si>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</si>
  <si>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</si>
  <si>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</si>
  <si>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</si>
  <si>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</si>
  <si>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</si>
  <si>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</si>
  <si>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</si>
  <si>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</si>
  <si>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</si>
  <si>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</si>
  <si>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</si>
  <si>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</si>
  <si>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</si>
  <si>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</si>
  <si>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</si>
  <si>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</si>
  <si>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</si>
  <si>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</si>
  <si>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</si>
  <si>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</si>
  <si>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</si>
  <si>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</si>
  <si>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</si>
  <si>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</si>
  <si>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</si>
  <si>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</si>
  <si>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</si>
  <si>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</si>
  <si>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</si>
  <si>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</si>
  <si>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</si>
  <si>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</si>
  <si>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</si>
  <si>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</si>
  <si>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</si>
  <si>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</si>
  <si>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</si>
  <si>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</si>
  <si>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</si>
  <si>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</si>
  <si>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</si>
  <si>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</si>
  <si>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</si>
  <si>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</si>
  <si>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</si>
  <si>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</si>
  <si>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</si>
  <si>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</si>
  <si>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</si>
  <si>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</si>
  <si>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</si>
  <si>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</si>
  <si>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</si>
  <si>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</si>
  <si>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</si>
  <si>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</si>
  <si>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</si>
  <si>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</si>
  <si>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</si>
  <si>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</si>
  <si>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</si>
  <si>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</si>
  <si>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</si>
  <si>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</si>
  <si>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</si>
  <si>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</si>
  <si>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</si>
  <si>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</si>
  <si>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</si>
  <si>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</si>
  <si>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</si>
  <si>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</si>
  <si>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</si>
  <si>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</si>
  <si>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</si>
  <si>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</si>
  <si>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</si>
  <si>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</si>
  <si>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</si>
  <si>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</si>
  <si>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</si>
  <si>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</si>
  <si>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</si>
  <si>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</si>
  <si>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</si>
  <si>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</si>
  <si>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</si>
  <si>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</si>
  <si>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</si>
  <si>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</si>
  <si>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</si>
  <si>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</si>
  <si>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</si>
  <si>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</si>
  <si>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</si>
  <si>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</si>
  <si>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</si>
  <si>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</si>
  <si>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</si>
  <si>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</si>
  <si>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</si>
  <si>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</si>
  <si>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</si>
  <si>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</si>
  <si>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</si>
  <si>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</si>
  <si>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</si>
  <si>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</si>
  <si>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</si>
  <si>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</si>
  <si>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</si>
  <si>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</si>
  <si>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</si>
  <si>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</si>
  <si>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</si>
  <si>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</si>
  <si>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</si>
  <si>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</si>
  <si>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</si>
  <si>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</si>
  <si>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</si>
  <si>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</si>
  <si>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</si>
  <si>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</si>
  <si>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</si>
  <si>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</si>
  <si>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</si>
  <si>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</si>
  <si>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</si>
  <si>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</si>
  <si>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</si>
  <si>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</si>
  <si>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</si>
  <si>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</si>
  <si>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</si>
  <si>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</si>
  <si>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</si>
  <si>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</si>
  <si>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</si>
  <si>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</si>
  <si>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</si>
  <si>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</si>
  <si>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</si>
  <si>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</si>
  <si>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</si>
  <si>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</si>
  <si>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</si>
  <si>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</si>
  <si>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</si>
  <si>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</si>
  <si>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</si>
  <si>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</si>
  <si>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</si>
  <si>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</si>
  <si>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</si>
  <si>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</si>
  <si>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</si>
  <si>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</si>
  <si>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</si>
  <si>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</si>
  <si>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</si>
  <si>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</si>
  <si>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</si>
  <si>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</si>
  <si>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</si>
  <si>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</si>
  <si>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</si>
  <si>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</si>
  <si>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</si>
  <si>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</si>
  <si>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</si>
  <si>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</si>
  <si>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</si>
  <si>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</si>
  <si>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</si>
  <si>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</si>
  <si>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</si>
  <si>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</si>
  <si>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</si>
  <si>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</si>
  <si>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</si>
  <si>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</si>
  <si>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</si>
  <si>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</si>
  <si>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</si>
  <si>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</si>
  <si>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</si>
  <si>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</si>
  <si>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</si>
  <si>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</si>
  <si>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</si>
  <si>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</si>
  <si>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</si>
  <si>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</si>
  <si>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</si>
  <si>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</si>
  <si>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</si>
  <si>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</si>
  <si>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</si>
  <si>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</si>
  <si>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</si>
  <si>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</si>
  <si>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</si>
  <si>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</si>
  <si>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</si>
  <si>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</si>
  <si>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</si>
  <si>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</si>
  <si>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</si>
  <si>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</si>
  <si>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</si>
  <si>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</si>
  <si>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</si>
  <si>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</si>
  <si>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</si>
  <si>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</si>
  <si>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</si>
  <si>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</si>
  <si>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</si>
  <si>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</si>
  <si>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</si>
  <si>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</si>
  <si>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</si>
  <si>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</si>
  <si>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</si>
  <si>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</si>
  <si>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</si>
  <si>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</si>
  <si>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</si>
  <si>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</si>
  <si>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</si>
  <si>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</si>
  <si>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</si>
  <si>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</si>
  <si>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</si>
  <si>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</si>
  <si>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</si>
  <si>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</si>
  <si>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</si>
  <si>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</si>
  <si>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</si>
  <si>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</si>
  <si>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</si>
  <si>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</si>
  <si>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</si>
  <si>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</si>
  <si>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</si>
  <si>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</si>
  <si>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</si>
  <si>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</si>
  <si>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</si>
  <si>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</si>
  <si>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</si>
  <si>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</si>
  <si>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</si>
  <si>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</si>
  <si>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</si>
  <si>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</si>
  <si>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</si>
  <si>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</si>
  <si>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</si>
  <si>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</si>
  <si>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</si>
  <si>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</si>
  <si>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</si>
  <si>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</si>
  <si>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</si>
  <si>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</si>
  <si>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</si>
  <si>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</si>
  <si>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</si>
  <si>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</si>
  <si>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</si>
  <si>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</si>
  <si>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</si>
  <si>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</si>
  <si>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</si>
  <si>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</si>
  <si>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</si>
  <si>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</si>
  <si>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</si>
  <si>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</si>
  <si>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</si>
  <si>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</si>
  <si>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</si>
  <si>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</si>
  <si>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</si>
  <si>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</si>
  <si>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</si>
  <si>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</si>
  <si>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</si>
  <si>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</si>
  <si>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</si>
  <si>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</si>
  <si>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</si>
  <si>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</si>
  <si>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</si>
  <si>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</si>
  <si>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</si>
  <si>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</si>
  <si>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</si>
  <si>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</si>
  <si>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</si>
  <si>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</si>
  <si>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</si>
  <si>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</si>
  <si>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</si>
  <si>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</si>
  <si>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</si>
  <si>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</si>
  <si>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</si>
  <si>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</si>
  <si>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</si>
  <si>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</si>
  <si>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</si>
  <si>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</si>
  <si>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</si>
  <si>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</si>
  <si>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</si>
  <si>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</si>
  <si>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</si>
  <si>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</si>
  <si>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</si>
  <si>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</si>
  <si>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</si>
  <si>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</si>
  <si>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</si>
  <si>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</si>
  <si>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</si>
  <si>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</si>
  <si>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</si>
  <si>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</si>
  <si>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</si>
  <si>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</si>
  <si>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</si>
  <si>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</si>
  <si>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</si>
  <si>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</si>
  <si>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</si>
  <si>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</si>
  <si>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</si>
  <si>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</si>
  <si>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</si>
  <si>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</si>
  <si>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</si>
  <si>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</si>
  <si>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</si>
  <si>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</si>
  <si>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</si>
  <si>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</si>
  <si>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</si>
  <si>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</si>
  <si>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</si>
  <si>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</si>
  <si>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</si>
  <si>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</si>
  <si>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</si>
  <si>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</si>
  <si>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</si>
  <si>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</si>
  <si>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</si>
  <si>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</si>
  <si>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</si>
  <si>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</si>
  <si>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</si>
  <si>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</si>
  <si>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</si>
  <si>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</si>
  <si>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</si>
  <si>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</si>
  <si>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</si>
  <si>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</si>
  <si>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</si>
  <si>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</si>
  <si>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</si>
  <si>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</si>
  <si>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</si>
  <si>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</si>
  <si>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</si>
  <si>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</si>
  <si>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</si>
  <si>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</si>
  <si>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</si>
  <si>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</si>
  <si>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</si>
  <si>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</si>
  <si>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</si>
  <si>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</si>
  <si>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</si>
  <si>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</si>
  <si>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</si>
  <si>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</si>
  <si>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</si>
  <si>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</si>
  <si>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</si>
  <si>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</si>
  <si>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</si>
  <si>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</si>
  <si>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</si>
  <si>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</si>
  <si>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</si>
  <si>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</si>
  <si>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</si>
  <si>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</si>
  <si>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</si>
  <si>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</si>
  <si>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</si>
  <si>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</si>
  <si>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</si>
  <si>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</si>
  <si>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</si>
  <si>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</si>
  <si>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</si>
  <si>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</si>
  <si>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</si>
  <si>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</si>
  <si>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</si>
  <si>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</si>
  <si>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</si>
  <si>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</si>
  <si>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</si>
  <si>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</si>
  <si>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</si>
  <si>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</si>
  <si>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</si>
  <si>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</si>
  <si>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</si>
  <si>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</si>
  <si>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</si>
  <si>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</si>
  <si>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</si>
  <si>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</si>
  <si>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</si>
  <si>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</si>
  <si>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</si>
  <si>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</si>
  <si>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</si>
  <si>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</si>
  <si>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</si>
  <si>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</si>
  <si>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</si>
  <si>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</si>
  <si>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</si>
  <si>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</si>
  <si>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</si>
  <si>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</si>
  <si>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</si>
  <si>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</si>
  <si>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</si>
  <si>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</si>
  <si>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</si>
  <si>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</si>
  <si>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</si>
  <si>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</si>
  <si>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</si>
  <si>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</si>
  <si>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</si>
  <si>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</si>
  <si>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</si>
  <si>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</si>
  <si>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</si>
  <si>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</si>
  <si>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</si>
  <si>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</si>
  <si>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</si>
  <si>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</si>
  <si>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</si>
  <si>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</si>
  <si>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</si>
  <si>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</si>
  <si>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</si>
  <si>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</si>
  <si>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</si>
  <si>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</si>
  <si>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</si>
  <si>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</si>
  <si>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</si>
  <si>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</si>
  <si>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</si>
  <si>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</si>
  <si>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</si>
  <si>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</si>
  <si>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</si>
  <si>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</si>
  <si>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</si>
  <si>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</si>
  <si>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</si>
  <si>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</si>
  <si>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</si>
  <si>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</si>
  <si>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</si>
  <si>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</si>
  <si>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</si>
  <si>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</si>
  <si>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</si>
  <si>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</si>
  <si>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</si>
  <si>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</si>
  <si>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</si>
  <si>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</si>
  <si>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</si>
  <si>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</si>
  <si>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</si>
  <si>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</si>
  <si>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</si>
  <si>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</si>
  <si>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</si>
  <si>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</si>
  <si>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</si>
  <si>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</si>
  <si>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</si>
  <si>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</si>
  <si>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</si>
  <si>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</si>
  <si>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</si>
  <si>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</si>
  <si>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</si>
  <si>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</si>
  <si>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</si>
  <si>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</si>
  <si>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</si>
  <si>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</si>
  <si>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</si>
  <si>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</si>
  <si>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</si>
  <si>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</si>
  <si>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</si>
  <si>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</si>
  <si>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</si>
  <si>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</si>
  <si>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</si>
  <si>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</si>
  <si>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</si>
  <si>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</si>
  <si>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</si>
  <si>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</si>
  <si>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</si>
  <si>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</si>
  <si>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</si>
  <si>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</si>
  <si>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</si>
  <si>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</si>
  <si>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</si>
  <si>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</si>
  <si>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</si>
  <si>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</si>
  <si>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</si>
  <si>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</si>
  <si>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</si>
  <si>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</si>
  <si>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</si>
  <si>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</si>
  <si>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</si>
  <si>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</si>
  <si>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</si>
  <si>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</si>
  <si>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</si>
  <si>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</si>
  <si>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</si>
  <si>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</si>
  <si>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</si>
  <si>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</si>
  <si>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</si>
  <si>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</si>
  <si>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</si>
  <si>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</si>
  <si>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</si>
  <si>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</si>
  <si>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</si>
  <si>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</si>
  <si>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</si>
  <si>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</si>
  <si>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</si>
  <si>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</si>
  <si>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</si>
  <si>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</si>
  <si>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</si>
  <si>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</si>
  <si>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</si>
  <si>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</si>
  <si>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</si>
  <si>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</si>
  <si>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</si>
  <si>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</si>
  <si>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</si>
  <si>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</si>
  <si>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</si>
  <si>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</si>
  <si>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</si>
  <si>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</si>
  <si>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</si>
  <si>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</si>
  <si>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</si>
  <si>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</si>
  <si>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</si>
  <si>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</si>
  <si>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</si>
  <si>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</si>
  <si>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</si>
  <si>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</si>
  <si>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</si>
  <si>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</si>
  <si>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</si>
  <si>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</si>
  <si>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</si>
  <si>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</si>
  <si>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</si>
  <si>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</si>
  <si>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</si>
  <si>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</si>
  <si>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</si>
  <si>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</si>
  <si>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</si>
  <si>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</si>
  <si>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</si>
  <si>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</si>
  <si>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</si>
  <si>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</si>
  <si>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</si>
  <si>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</si>
  <si>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</si>
  <si>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</si>
  <si>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</si>
  <si>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</si>
  <si>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</si>
  <si>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</si>
  <si>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</si>
  <si>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</si>
  <si>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</si>
  <si>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</si>
  <si>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</si>
  <si>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</si>
  <si>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</si>
  <si>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</si>
  <si>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</si>
  <si>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</si>
  <si>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</si>
  <si>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</si>
  <si>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</si>
  <si>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</si>
  <si>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</si>
  <si>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</si>
  <si>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</si>
  <si>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</si>
  <si>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</si>
  <si>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</si>
  <si>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</si>
  <si>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</si>
  <si>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</si>
  <si>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</si>
  <si>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</si>
  <si>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</si>
  <si>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</si>
  <si>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</si>
  <si>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</si>
  <si>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</si>
  <si>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</si>
  <si>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</si>
  <si>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</si>
  <si>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</si>
  <si>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</si>
  <si>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</si>
  <si>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</si>
  <si>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</si>
  <si>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</si>
  <si>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</si>
  <si>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</si>
  <si>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</si>
  <si>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</si>
  <si>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</si>
  <si>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</si>
  <si>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</si>
  <si>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</si>
  <si>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</si>
  <si>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</si>
  <si>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</si>
  <si>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</si>
  <si>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</si>
  <si>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</si>
  <si>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</si>
  <si>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</si>
  <si>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</si>
  <si>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</si>
  <si>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</si>
  <si>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</si>
  <si>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</si>
  <si>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</si>
  <si>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</si>
  <si>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</si>
  <si>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</si>
  <si>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</si>
  <si>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</si>
  <si>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</si>
  <si>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</si>
  <si>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</si>
  <si>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</si>
  <si>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</si>
  <si>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</si>
  <si>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</si>
  <si>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</si>
  <si>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</si>
  <si>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</si>
  <si>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</si>
  <si>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</si>
  <si>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</si>
  <si>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</si>
  <si>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</si>
  <si>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</si>
  <si>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</si>
  <si>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</si>
  <si>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</si>
  <si>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</si>
  <si>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</si>
  <si>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</si>
  <si>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</si>
  <si>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</si>
  <si>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</si>
  <si>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</si>
  <si>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</si>
  <si>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</si>
  <si>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</si>
  <si>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</si>
  <si>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</si>
  <si>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</si>
  <si>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</si>
  <si>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</si>
  <si>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</si>
  <si>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</si>
  <si>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</si>
  <si>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</si>
  <si>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</si>
  <si>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</si>
  <si>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</si>
  <si>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</si>
  <si>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</si>
  <si>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</si>
  <si>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</si>
  <si>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</si>
  <si>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</si>
  <si>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</si>
  <si>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</si>
  <si>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</si>
  <si>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</si>
  <si>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</si>
  <si>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</si>
  <si>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</si>
  <si>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</si>
  <si>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</si>
  <si>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</si>
  <si>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</si>
  <si>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</si>
  <si>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</si>
  <si>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</si>
  <si>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</si>
  <si>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</si>
  <si>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</si>
  <si>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</si>
  <si>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</si>
  <si>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</si>
  <si>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</si>
  <si>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</si>
  <si>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</si>
  <si>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</si>
  <si>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</si>
  <si>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</si>
  <si>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</si>
  <si>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</si>
  <si>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</si>
  <si>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</si>
  <si>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</si>
  <si>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</si>
  <si>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</si>
  <si>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</si>
  <si>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</si>
  <si>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</si>
  <si>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</si>
  <si>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</si>
  <si>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</si>
  <si>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</si>
  <si>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</si>
  <si>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</si>
  <si>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</si>
  <si>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</si>
  <si>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</si>
  <si>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</si>
  <si>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</si>
  <si>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</si>
  <si>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</si>
  <si>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</si>
  <si>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</si>
  <si>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</si>
  <si>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</si>
  <si>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</si>
  <si>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</si>
  <si>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</si>
  <si>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</si>
  <si>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</si>
  <si>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</si>
  <si>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</si>
  <si>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</si>
  <si>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</si>
  <si>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</si>
  <si>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</si>
  <si>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</si>
  <si>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</si>
  <si>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</si>
  <si>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</si>
  <si>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</si>
  <si>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</si>
  <si>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</si>
  <si>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</si>
  <si>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</si>
  <si>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</si>
  <si>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</si>
  <si>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</si>
  <si>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</si>
  <si>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</si>
  <si>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</si>
  <si>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</si>
  <si>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</si>
  <si>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</si>
  <si>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</si>
  <si>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</si>
  <si>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</si>
  <si>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</si>
  <si>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</si>
  <si>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</si>
  <si>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</si>
  <si>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</si>
  <si>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</si>
  <si>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</si>
  <si>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</si>
  <si>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</si>
  <si>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</si>
  <si>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</si>
  <si>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</si>
  <si>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</si>
  <si>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</si>
  <si>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</si>
  <si>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</si>
  <si>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</si>
  <si>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</si>
  <si>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</si>
  <si>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</si>
  <si>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</si>
  <si>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</si>
  <si>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</si>
  <si>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</si>
  <si>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</si>
  <si>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</si>
  <si>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</si>
  <si>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</si>
  <si>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</si>
  <si>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</si>
  <si>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</si>
  <si>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</si>
  <si>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</si>
  <si>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</si>
  <si>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</si>
  <si>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</si>
  <si>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</si>
  <si>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</si>
  <si>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</si>
  <si>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</si>
  <si>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</si>
  <si>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</si>
  <si>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</si>
  <si>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</si>
  <si>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</si>
  <si>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</si>
  <si>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</si>
  <si>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</si>
  <si>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</si>
  <si>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</si>
  <si>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</si>
  <si>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</si>
  <si>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</si>
  <si>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</si>
  <si>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</si>
  <si>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</si>
  <si>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</si>
  <si>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</si>
  <si>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</si>
  <si>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</si>
  <si>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</si>
  <si>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</si>
  <si>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</si>
  <si>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</si>
  <si>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</si>
  <si>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</si>
  <si>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</si>
  <si>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</si>
  <si>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</si>
  <si>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</si>
  <si>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</si>
  <si>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</si>
  <si>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</si>
  <si>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</si>
  <si>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</si>
  <si>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</si>
  <si>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</si>
  <si>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</si>
  <si>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</si>
  <si>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</si>
  <si>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</si>
  <si>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</si>
  <si>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</si>
  <si>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</si>
  <si>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</si>
  <si>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</si>
  <si>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</si>
  <si>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</si>
  <si>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</si>
  <si>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</si>
  <si>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</si>
  <si>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</si>
  <si>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</si>
  <si>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</si>
  <si>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</si>
  <si>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</si>
  <si>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</si>
  <si>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</si>
  <si>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</si>
  <si>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</si>
  <si>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</si>
  <si>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</si>
  <si>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</si>
  <si>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</si>
  <si>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</si>
  <si>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</si>
  <si>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</si>
  <si>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</si>
  <si>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</si>
  <si>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</si>
  <si>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</si>
  <si>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</si>
  <si>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</si>
  <si>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</si>
  <si>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</si>
  <si>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</si>
  <si>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</si>
  <si>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</si>
  <si>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</si>
  <si>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</si>
  <si>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</si>
  <si>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</si>
  <si>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</si>
  <si>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</si>
  <si>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</si>
  <si>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</si>
  <si>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</si>
  <si>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</si>
  <si>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</si>
  <si>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</si>
  <si>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</si>
  <si>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</si>
  <si>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</si>
  <si>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</si>
  <si>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</si>
  <si>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</si>
  <si>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</si>
  <si>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</si>
  <si>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</si>
  <si>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</si>
  <si>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</si>
  <si>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</si>
  <si>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</si>
  <si>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</si>
  <si>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</si>
  <si>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</si>
  <si>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</si>
  <si>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</si>
  <si>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</si>
  <si>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</si>
  <si>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</si>
  <si>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</si>
  <si>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</si>
  <si>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</si>
  <si>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</si>
  <si>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</si>
  <si>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</si>
  <si>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</si>
  <si>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</si>
  <si>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</si>
  <si>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</si>
  <si>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</si>
  <si>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</si>
  <si>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</si>
  <si>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</si>
  <si>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</si>
  <si>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</si>
  <si>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</si>
  <si>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</si>
  <si>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</si>
  <si>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</si>
  <si>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</si>
  <si>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</si>
  <si>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</si>
  <si>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</si>
  <si>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</si>
  <si>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</si>
  <si>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</si>
  <si>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</si>
  <si>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</si>
  <si>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</si>
  <si>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</si>
  <si>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</si>
  <si>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</si>
  <si>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</si>
  <si>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</si>
  <si>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</si>
  <si>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</si>
  <si>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</si>
  <si>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</si>
  <si>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</si>
  <si>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</si>
  <si>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</si>
  <si>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</si>
  <si>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</si>
  <si>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</si>
  <si>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</si>
  <si>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</si>
  <si>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</si>
  <si>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</si>
  <si>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</si>
  <si>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</si>
  <si>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</si>
  <si>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</si>
  <si>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</si>
  <si>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</si>
  <si>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</si>
  <si>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</si>
  <si>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</si>
  <si>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</si>
  <si>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</si>
  <si>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</si>
  <si>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</si>
  <si>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</si>
  <si>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</si>
  <si>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</si>
  <si>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</si>
  <si>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</si>
  <si>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</si>
  <si>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</si>
  <si>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</si>
  <si>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</si>
  <si>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</si>
  <si>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</si>
  <si>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</si>
  <si>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</si>
  <si>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</si>
  <si>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</si>
  <si>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</si>
  <si>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</si>
  <si>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</si>
  <si>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</si>
  <si>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</si>
  <si>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</si>
  <si>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</si>
  <si>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</si>
  <si>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</si>
  <si>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</si>
  <si>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</si>
  <si>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</si>
  <si>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</si>
  <si>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</si>
  <si>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</si>
  <si>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</si>
  <si>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</si>
  <si>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</si>
  <si>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</si>
  <si>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</si>
  <si>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</si>
  <si>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</si>
  <si>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</si>
  <si>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</si>
  <si>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</si>
  <si>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</si>
  <si>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</si>
  <si>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</si>
  <si>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</si>
  <si>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</si>
  <si>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</si>
  <si>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</si>
  <si>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</si>
  <si>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</si>
  <si>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</si>
  <si>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</si>
  <si>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</si>
  <si>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</si>
  <si>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</si>
  <si>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</si>
  <si>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</si>
  <si>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</si>
  <si>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</si>
  <si>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</si>
  <si>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</si>
  <si>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</si>
  <si>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</si>
  <si>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</si>
  <si>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</si>
  <si>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</si>
  <si>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</si>
  <si>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</si>
  <si>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</si>
  <si>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</si>
  <si>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</si>
  <si>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</si>
  <si>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</si>
  <si>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</si>
  <si>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</si>
  <si>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</si>
  <si>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</si>
  <si>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</si>
  <si>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</si>
  <si>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</si>
  <si>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</si>
  <si>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</si>
  <si>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</si>
  <si>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</si>
  <si>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</si>
  <si>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</si>
  <si>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</si>
  <si>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</si>
  <si>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</si>
  <si>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</si>
  <si>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</si>
  <si>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</si>
  <si>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</si>
  <si>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</si>
  <si>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</si>
  <si>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</si>
  <si>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</si>
  <si>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</si>
  <si>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</si>
  <si>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</si>
  <si>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</si>
  <si>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</si>
  <si>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</si>
  <si>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</si>
  <si>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</si>
  <si>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</si>
  <si>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</si>
  <si>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</si>
  <si>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</si>
  <si>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</si>
  <si>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</si>
  <si>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</si>
  <si>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</si>
  <si>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</si>
  <si>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</si>
  <si>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</si>
  <si>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</si>
  <si>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</si>
  <si>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</si>
  <si>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</si>
  <si>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</si>
  <si>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</si>
  <si>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</si>
  <si>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</si>
  <si>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</si>
  <si>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</si>
  <si>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</si>
  <si>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</si>
  <si>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</si>
  <si>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</si>
  <si>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</si>
  <si>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</si>
  <si>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</si>
  <si>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</si>
  <si>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</si>
  <si>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</si>
  <si>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</si>
  <si>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</si>
  <si>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</si>
  <si>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</si>
  <si>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</si>
  <si>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</si>
  <si>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</si>
  <si>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</si>
  <si>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</si>
  <si>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</si>
  <si>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</si>
  <si>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</si>
  <si>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</si>
  <si>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</si>
  <si>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</si>
  <si>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</si>
  <si>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</si>
  <si>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</si>
  <si>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</si>
  <si>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</si>
  <si>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</si>
  <si>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</si>
  <si>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</si>
  <si>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</si>
  <si>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</si>
  <si>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</si>
  <si>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</si>
  <si>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</si>
  <si>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</si>
  <si>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</si>
  <si>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</si>
  <si>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</si>
  <si>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</si>
  <si>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</si>
  <si>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</si>
  <si>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</si>
  <si>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</si>
  <si>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</si>
  <si>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</si>
  <si>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</si>
  <si>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</si>
  <si>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</si>
  <si>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</si>
  <si>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</si>
  <si>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</si>
  <si>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</si>
  <si>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</si>
  <si>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</si>
  <si>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</si>
  <si>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</si>
  <si>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</si>
  <si>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</si>
  <si>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</si>
  <si>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</si>
  <si>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</si>
  <si>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</si>
  <si>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</si>
  <si>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</si>
  <si>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</si>
  <si>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</si>
  <si>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</si>
  <si>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</si>
  <si>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</si>
  <si>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</si>
  <si>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</si>
  <si>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</si>
  <si>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</si>
  <si>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</si>
  <si>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</si>
  <si>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</si>
  <si>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</si>
  <si>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</si>
  <si>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</si>
  <si>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</si>
  <si>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</si>
  <si>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</si>
  <si>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</si>
  <si>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</si>
  <si>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</si>
  <si>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</si>
  <si>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</si>
  <si>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</si>
  <si>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</si>
  <si>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</si>
  <si>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</si>
  <si>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</si>
  <si>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</si>
  <si>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</si>
  <si>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</si>
  <si>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</si>
  <si>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</si>
  <si>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</si>
  <si>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</si>
  <si>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</si>
  <si>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</si>
  <si>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</si>
  <si>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</si>
  <si>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</si>
  <si>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</si>
  <si>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</si>
  <si>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</si>
  <si>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</si>
  <si>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</si>
  <si>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</si>
  <si>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</si>
  <si>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</si>
  <si>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</si>
  <si>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</si>
  <si>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</si>
  <si>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</si>
  <si>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</si>
  <si>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</si>
  <si>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</si>
  <si>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</si>
  <si>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</si>
  <si>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</si>
  <si>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</si>
  <si>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</si>
  <si>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</si>
  <si>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</si>
  <si>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</si>
  <si>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</si>
  <si>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</si>
  <si>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</si>
  <si>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</si>
  <si>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</si>
  <si>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</si>
  <si>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</si>
  <si>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</si>
  <si>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</si>
  <si>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</si>
  <si>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</si>
  <si>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</si>
  <si>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</si>
  <si>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</si>
  <si>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</si>
  <si>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</si>
  <si>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</si>
  <si>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</si>
  <si>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</si>
  <si>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</si>
  <si>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</si>
  <si>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</si>
  <si>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</si>
  <si>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</si>
  <si>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</si>
  <si>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</si>
  <si>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</si>
  <si>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</si>
  <si>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</si>
  <si>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</si>
  <si>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</si>
  <si>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</si>
  <si>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</si>
  <si>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</si>
  <si>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</si>
  <si>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</si>
  <si>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</si>
  <si>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</si>
  <si>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</si>
  <si>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</si>
  <si>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</si>
  <si>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</si>
  <si>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</si>
  <si>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</si>
  <si>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</si>
  <si>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</si>
  <si>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</si>
  <si>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</si>
  <si>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</si>
  <si>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</si>
  <si>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</si>
  <si>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</si>
  <si>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</si>
  <si>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</si>
  <si>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</si>
  <si>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</si>
  <si>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</si>
  <si>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</si>
  <si>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</si>
  <si>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</si>
  <si>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</si>
  <si>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</si>
  <si>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</si>
  <si>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</si>
  <si>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</si>
  <si>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</si>
  <si>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</si>
  <si>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</si>
  <si>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</si>
  <si>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</si>
  <si>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</si>
  <si>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</si>
  <si>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</si>
  <si>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</si>
  <si>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</si>
  <si>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</si>
  <si>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</si>
  <si>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</si>
  <si>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</si>
  <si>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</si>
  <si>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</si>
  <si>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</si>
  <si>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</si>
  <si>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</si>
  <si>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</si>
  <si>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</si>
  <si>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</si>
  <si>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</si>
  <si>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</si>
  <si>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</si>
  <si>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</si>
  <si>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</si>
  <si>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</si>
  <si>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</si>
  <si>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</si>
  <si>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</si>
  <si>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</si>
  <si>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</si>
  <si>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</si>
  <si>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</si>
  <si>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</si>
  <si>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</si>
  <si>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</si>
  <si>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</si>
  <si>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</si>
  <si>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</si>
  <si>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</si>
  <si>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</si>
  <si>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</si>
  <si>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</si>
  <si>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</si>
  <si>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</si>
  <si>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</si>
  <si>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</si>
  <si>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</si>
  <si>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</si>
  <si>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</si>
  <si>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</si>
  <si>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</si>
  <si>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</si>
  <si>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</si>
  <si>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</si>
  <si>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</si>
  <si>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</si>
  <si>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</si>
  <si>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</si>
  <si>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</si>
  <si>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</si>
  <si>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</si>
  <si>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</si>
  <si>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</si>
  <si>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</si>
  <si>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</si>
  <si>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</si>
  <si>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</si>
  <si>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</si>
  <si>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</si>
  <si>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</si>
  <si>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</si>
  <si>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</si>
  <si>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</si>
  <si>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</si>
  <si>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</si>
  <si>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</si>
  <si>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</si>
  <si>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</si>
  <si>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</si>
  <si>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</si>
  <si>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</si>
  <si>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</si>
  <si>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</si>
  <si>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</si>
  <si>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</si>
  <si>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</si>
  <si>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</si>
  <si>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</si>
  <si>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</si>
  <si>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</si>
  <si>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</si>
  <si>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</si>
  <si>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</si>
  <si>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</si>
  <si>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</si>
  <si>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</si>
  <si>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</si>
  <si>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</si>
  <si>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</si>
  <si>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</si>
  <si>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</si>
  <si>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</si>
  <si>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</si>
  <si>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</si>
  <si>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</si>
  <si>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</si>
  <si>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</si>
  <si>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</si>
  <si>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</si>
  <si>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</si>
  <si>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</si>
  <si>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</si>
  <si>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</si>
  <si>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</si>
  <si>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</si>
  <si>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</si>
  <si>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</si>
  <si>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</si>
  <si>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</si>
  <si>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</si>
  <si>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</si>
  <si>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</si>
  <si>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</si>
  <si>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</si>
  <si>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</si>
  <si>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</si>
  <si>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</si>
  <si>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</si>
  <si>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</si>
  <si>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</si>
  <si>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</si>
  <si>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</si>
  <si>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</si>
  <si>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</si>
  <si>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</si>
  <si>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</si>
  <si>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</si>
  <si>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</si>
  <si>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</si>
  <si>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</si>
  <si>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</si>
  <si>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</si>
  <si>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</si>
  <si>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</si>
  <si>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</si>
  <si>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</si>
  <si>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</si>
  <si>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</si>
  <si>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</si>
  <si>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</si>
  <si>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</si>
  <si>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</si>
  <si>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</si>
  <si>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</si>
  <si>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</si>
  <si>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</si>
  <si>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</si>
  <si>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</si>
  <si>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</si>
  <si>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</si>
  <si>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</si>
  <si>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</si>
  <si>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</si>
  <si>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</si>
  <si>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</si>
  <si>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</si>
  <si>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</si>
  <si>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</si>
  <si>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</si>
  <si>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</si>
  <si>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</si>
  <si>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</si>
  <si>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</si>
  <si>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</si>
  <si>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</si>
  <si>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</si>
  <si>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</si>
  <si>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</si>
  <si>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</si>
  <si>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</si>
  <si>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</si>
  <si>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</si>
  <si>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</si>
  <si>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</si>
  <si>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</si>
  <si>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</si>
  <si>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</si>
  <si>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</si>
  <si>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</si>
  <si>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</si>
  <si>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</si>
  <si>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</si>
  <si>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</si>
  <si>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</si>
  <si>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</si>
  <si>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</si>
  <si>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</si>
  <si>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</si>
  <si>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</si>
  <si>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</si>
  <si>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</si>
  <si>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</si>
  <si>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</si>
  <si>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</si>
  <si>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</si>
  <si>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</si>
  <si>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</si>
  <si>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</si>
  <si>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</si>
  <si>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</si>
  <si>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</si>
  <si>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</si>
  <si>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</si>
  <si>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</si>
  <si>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</si>
  <si>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</si>
  <si>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</si>
  <si>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</si>
  <si>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</si>
  <si>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</si>
  <si>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</si>
  <si>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</si>
  <si>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</si>
  <si>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</si>
  <si>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</si>
  <si>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</si>
  <si>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</si>
  <si>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</si>
  <si>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</si>
  <si>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</si>
  <si>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</si>
  <si>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</si>
  <si>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</si>
  <si>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</si>
  <si>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</si>
  <si>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</si>
  <si>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</si>
  <si>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</si>
  <si>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</si>
  <si>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</si>
  <si>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</si>
  <si>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</si>
  <si>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</si>
  <si>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</si>
  <si>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</si>
  <si>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</si>
  <si>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</si>
  <si>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</si>
  <si>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</si>
  <si>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</si>
  <si>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</si>
  <si>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</si>
  <si>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</si>
  <si>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</si>
  <si>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</si>
  <si>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</si>
  <si>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</si>
  <si>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</si>
  <si>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</si>
  <si>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</si>
  <si>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</si>
  <si>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</si>
  <si>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</si>
  <si>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</si>
  <si>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</si>
  <si>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</si>
  <si>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</si>
  <si>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</si>
  <si>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</si>
  <si>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</si>
  <si>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</si>
  <si>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</si>
  <si>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</si>
  <si>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</si>
  <si>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</si>
  <si>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</si>
  <si>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</si>
  <si>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</si>
  <si>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</si>
  <si>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</si>
  <si>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</si>
  <si>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</si>
  <si>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</si>
  <si>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</si>
  <si>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</si>
  <si>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</si>
  <si>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</si>
  <si>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</si>
  <si>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</si>
  <si>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</si>
  <si>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</si>
  <si>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</si>
  <si>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</si>
  <si>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</si>
  <si>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</si>
  <si>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</si>
  <si>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</si>
  <si>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</si>
  <si>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</si>
  <si>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</si>
  <si>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</si>
  <si>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</si>
  <si>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</si>
  <si>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</si>
  <si>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</si>
  <si>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</si>
  <si>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</si>
  <si>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</si>
  <si>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</si>
  <si>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</si>
  <si>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</si>
  <si>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</si>
  <si>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</si>
  <si>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</si>
  <si>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</si>
  <si>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</si>
  <si>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</si>
  <si>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</si>
  <si>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</si>
  <si>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</si>
  <si>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</si>
  <si>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</si>
  <si>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</si>
  <si>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</si>
  <si>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</si>
  <si>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</si>
  <si>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</si>
  <si>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</si>
  <si>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</si>
  <si>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</si>
  <si>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</si>
  <si>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</si>
  <si>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</si>
  <si>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</si>
  <si>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</si>
  <si>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</si>
  <si>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</si>
  <si>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</si>
  <si>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</si>
  <si>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</si>
  <si>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</si>
  <si>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</si>
  <si>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</si>
  <si>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</si>
  <si>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</si>
  <si>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</si>
  <si>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</si>
  <si>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</si>
  <si>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</si>
  <si>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</si>
  <si>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</si>
  <si>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</si>
  <si>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</si>
  <si>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</si>
  <si>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</si>
  <si>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</si>
  <si>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</si>
  <si>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</si>
  <si>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</si>
  <si>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</si>
  <si>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</si>
  <si>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</si>
  <si>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</si>
  <si>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</si>
  <si>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</si>
  <si>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</si>
  <si>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</si>
  <si>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</si>
  <si>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</si>
  <si>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</si>
  <si>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</si>
  <si>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</si>
  <si>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</si>
  <si>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</si>
  <si>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</si>
  <si>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</si>
  <si>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</si>
  <si>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</si>
  <si>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</si>
  <si>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</si>
  <si>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</si>
  <si>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</si>
  <si>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</si>
  <si>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</si>
  <si>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</si>
  <si>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</si>
  <si>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</si>
  <si>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</si>
  <si>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</si>
  <si>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</si>
  <si>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</si>
  <si>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</si>
  <si>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</si>
  <si>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</si>
  <si>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</si>
  <si>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</si>
  <si>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</si>
  <si>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</si>
  <si>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</si>
  <si>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</si>
  <si>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</si>
  <si>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</si>
  <si>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</si>
  <si>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</si>
  <si>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</si>
  <si>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</si>
  <si>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</si>
  <si>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</si>
  <si>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</si>
  <si>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</si>
  <si>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</si>
  <si>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</si>
  <si>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</si>
  <si>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</si>
  <si>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</si>
  <si>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</si>
  <si>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</si>
  <si>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</si>
  <si>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</si>
  <si>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</si>
  <si>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</si>
  <si>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</si>
  <si>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</si>
  <si>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</si>
  <si>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</si>
  <si>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</si>
  <si>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</si>
  <si>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</si>
  <si>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</si>
  <si>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</si>
  <si>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</si>
  <si>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</si>
  <si>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</si>
  <si>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</si>
  <si>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</si>
  <si>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</si>
  <si>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</si>
  <si>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</si>
  <si>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</si>
  <si>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</si>
  <si>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</si>
  <si>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</si>
  <si>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</si>
  <si>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</si>
  <si>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</si>
  <si>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</si>
  <si>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</si>
  <si>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</si>
  <si>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</si>
  <si>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</si>
  <si>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</si>
  <si>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</si>
  <si>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</si>
  <si>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</si>
  <si>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</si>
  <si>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</si>
  <si>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</si>
  <si>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</si>
  <si>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</si>
  <si>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</si>
  <si>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</si>
  <si>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</si>
  <si>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</si>
  <si>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</si>
  <si>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</si>
  <si>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</si>
  <si>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</si>
  <si>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</si>
  <si>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</si>
  <si>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</si>
  <si>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</si>
  <si>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</si>
  <si>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</si>
  <si>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</si>
  <si>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</si>
  <si>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</si>
  <si>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</si>
  <si>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</si>
  <si>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</si>
  <si>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</si>
  <si>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</si>
  <si>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</si>
  <si>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</si>
  <si>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</si>
  <si>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</si>
  <si>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</si>
  <si>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</si>
  <si>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</si>
  <si>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</si>
  <si>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</si>
  <si>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</si>
  <si>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</si>
  <si>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</si>
  <si>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</si>
  <si>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</si>
  <si>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</si>
  <si>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</si>
  <si>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</si>
  <si>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</si>
  <si>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</si>
  <si>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</si>
  <si>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</si>
  <si>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</si>
  <si>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</si>
  <si>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</si>
  <si>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</si>
  <si>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</si>
  <si>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</si>
  <si>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</si>
  <si>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</si>
  <si>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</si>
  <si>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</si>
  <si>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</si>
  <si>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</si>
  <si>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</si>
  <si>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</si>
  <si>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</si>
  <si>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</si>
  <si>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</si>
  <si>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</si>
  <si>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</si>
  <si>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</si>
  <si>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</si>
  <si>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</si>
  <si>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</si>
  <si>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</si>
  <si>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</si>
  <si>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</si>
  <si>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</si>
  <si>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</si>
  <si>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</si>
  <si>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</si>
  <si>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</si>
  <si>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</si>
  <si>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</si>
  <si>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</si>
  <si>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</si>
  <si>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</si>
  <si>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</si>
  <si>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</si>
  <si>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</si>
  <si>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</si>
  <si>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</si>
  <si>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</si>
  <si>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</si>
  <si>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</si>
  <si>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</si>
  <si>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</si>
  <si>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</si>
  <si>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</si>
  <si>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</si>
  <si>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</si>
  <si>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</si>
  <si>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</si>
  <si>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</si>
  <si>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</si>
  <si>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</si>
  <si>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</si>
  <si>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</si>
  <si>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</si>
  <si>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</si>
  <si>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</si>
  <si>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</si>
  <si>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</si>
  <si>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</si>
  <si>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</si>
  <si>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</si>
  <si>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</si>
  <si>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</si>
  <si>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</si>
  <si>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</si>
  <si>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</si>
  <si>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</si>
  <si>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</si>
  <si>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</si>
  <si>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</si>
  <si>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</si>
  <si>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</si>
  <si>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</si>
  <si>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</si>
  <si>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</si>
  <si>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</si>
  <si>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</si>
  <si>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</si>
  <si>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</si>
  <si>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</si>
  <si>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</si>
  <si>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</si>
  <si>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</si>
  <si>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</si>
  <si>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</si>
  <si>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</si>
  <si>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</si>
  <si>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</si>
  <si>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</si>
  <si>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</si>
  <si>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</si>
  <si>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</si>
  <si>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</si>
  <si>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</si>
  <si>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</si>
  <si>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</si>
  <si>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</si>
  <si>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</si>
  <si>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</si>
  <si>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</si>
  <si>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</si>
  <si>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</si>
  <si>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</si>
  <si>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</si>
  <si>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</si>
  <si>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</si>
  <si>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</si>
  <si>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</si>
  <si>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</si>
  <si>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</si>
  <si>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</si>
  <si>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</si>
  <si>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</si>
  <si>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</si>
  <si>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</si>
  <si>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</si>
  <si>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</si>
  <si>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</si>
  <si>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</si>
  <si>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</si>
  <si>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</si>
  <si>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</si>
  <si>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</si>
  <si>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</si>
  <si>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</si>
  <si>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</si>
  <si>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</si>
  <si>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</si>
  <si>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</si>
  <si>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</si>
  <si>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</si>
  <si>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</si>
  <si>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</si>
  <si>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</si>
  <si>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</si>
  <si>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</si>
  <si>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</si>
  <si>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</si>
  <si>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</si>
  <si>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</si>
  <si>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</si>
  <si>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</si>
  <si>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</si>
  <si>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</si>
  <si>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</si>
  <si>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</si>
  <si>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</si>
  <si>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</si>
  <si>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</si>
  <si>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</si>
  <si>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</si>
  <si>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</si>
  <si>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</si>
  <si>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</si>
  <si>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</si>
  <si>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</si>
  <si>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</si>
  <si>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</si>
  <si>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</si>
  <si>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</si>
  <si>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</si>
  <si>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</si>
  <si>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</si>
  <si>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</si>
  <si>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</si>
  <si>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</si>
  <si>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</si>
  <si>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</si>
  <si>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</si>
  <si>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</si>
  <si>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</si>
  <si>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</si>
  <si>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</si>
  <si>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</si>
  <si>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</si>
  <si>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</si>
  <si>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</si>
  <si>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</si>
  <si>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</si>
  <si>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</si>
  <si>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</si>
  <si>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</si>
  <si>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</si>
  <si>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</si>
  <si>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</si>
  <si>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</si>
  <si>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</si>
  <si>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</si>
  <si>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</si>
  <si>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</si>
  <si>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</si>
  <si>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</si>
  <si>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</si>
  <si>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</si>
  <si>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</si>
  <si>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</si>
  <si>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</si>
  <si>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</si>
  <si>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</si>
  <si>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</si>
  <si>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</si>
  <si>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</si>
  <si>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</si>
  <si>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</si>
  <si>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</si>
  <si>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</si>
  <si>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</si>
  <si>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</si>
  <si>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</si>
  <si>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</si>
  <si>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</si>
  <si>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</si>
  <si>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</si>
  <si>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</si>
  <si>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</si>
  <si>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</si>
  <si>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</si>
  <si>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</si>
  <si>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</si>
  <si>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</si>
  <si>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</si>
  <si>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</si>
  <si>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</si>
  <si>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</si>
  <si>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</si>
  <si>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</si>
  <si>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</si>
  <si>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</si>
  <si>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</si>
  <si>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</si>
  <si>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</si>
  <si>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</si>
  <si>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</si>
  <si>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</si>
  <si>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</si>
  <si>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</si>
  <si>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</si>
  <si>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</si>
  <si>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</si>
  <si>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</si>
  <si>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</si>
  <si>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</si>
  <si>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</si>
  <si>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</si>
  <si>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</si>
  <si>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</si>
  <si>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</si>
  <si>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</si>
  <si>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</si>
  <si>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</si>
  <si>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</si>
  <si>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</si>
  <si>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</si>
  <si>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</si>
  <si>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</si>
  <si>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</si>
  <si>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</si>
  <si>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</si>
  <si>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</si>
  <si>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</si>
  <si>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</si>
  <si>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</si>
  <si>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</si>
  <si>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</si>
  <si>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</si>
  <si>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</si>
  <si>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</si>
  <si>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</si>
  <si>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</si>
  <si>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</si>
  <si>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</si>
  <si>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</si>
  <si>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</si>
  <si>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</si>
  <si>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</si>
  <si>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</si>
  <si>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</si>
  <si>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</si>
  <si>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</si>
  <si>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</si>
  <si>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</si>
  <si>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</si>
  <si>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</si>
  <si>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</si>
  <si>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</si>
  <si>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</si>
  <si>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</si>
  <si>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</si>
  <si>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</si>
  <si>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</si>
  <si>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</si>
  <si>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</si>
  <si>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</si>
  <si>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</si>
  <si>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</si>
  <si>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</si>
  <si>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</si>
  <si>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</si>
  <si>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</si>
  <si>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</si>
  <si>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</si>
  <si>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</si>
  <si>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</si>
  <si>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</si>
  <si>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</si>
  <si>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</si>
  <si>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</si>
  <si>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</si>
  <si>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</si>
  <si>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</si>
  <si>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</si>
  <si>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</si>
  <si>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</si>
  <si>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</si>
  <si>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</si>
  <si>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</si>
  <si>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</si>
  <si>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</si>
  <si>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</si>
  <si>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</si>
  <si>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</si>
  <si>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</si>
  <si>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</si>
  <si>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</si>
  <si>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</si>
  <si>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</si>
  <si>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</si>
  <si>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</si>
  <si>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</si>
  <si>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</si>
  <si>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</si>
  <si>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</si>
  <si>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</si>
  <si>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</si>
  <si>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</si>
  <si>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</si>
  <si>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</si>
  <si>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</si>
  <si>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</si>
  <si>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</si>
  <si>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</si>
  <si>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</si>
  <si>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</si>
  <si>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</si>
  <si>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</si>
  <si>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</si>
  <si>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</si>
  <si>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</si>
  <si>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</si>
  <si>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</si>
  <si>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</si>
  <si>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</si>
  <si>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</si>
  <si>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</si>
  <si>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</si>
  <si>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</si>
  <si>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</si>
  <si>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</si>
  <si>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</si>
  <si>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</si>
  <si>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</si>
  <si>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</si>
  <si>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</si>
  <si>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</si>
  <si>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</si>
  <si>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</si>
  <si>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</si>
  <si>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</si>
  <si>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</si>
  <si>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</si>
  <si>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</si>
  <si>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</si>
  <si>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</si>
  <si>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</si>
  <si>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</si>
  <si>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</si>
  <si>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</si>
  <si>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</si>
  <si>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</si>
  <si>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</si>
  <si>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</si>
  <si>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</si>
  <si>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</si>
  <si>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</si>
  <si>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</si>
  <si>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</si>
  <si>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</si>
  <si>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</si>
  <si>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</si>
  <si>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</si>
  <si>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</si>
  <si>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</si>
  <si>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</si>
  <si>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</si>
  <si>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</si>
  <si>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</si>
  <si>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</si>
  <si>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</si>
  <si>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</si>
  <si>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</si>
  <si>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</si>
  <si>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</si>
  <si>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</si>
  <si>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</si>
  <si>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</si>
  <si>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</si>
  <si>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</si>
  <si>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</si>
  <si>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</si>
  <si>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</si>
  <si>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</si>
  <si>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</si>
  <si>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</si>
  <si>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</si>
  <si>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</si>
  <si>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</si>
  <si>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</si>
  <si>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</si>
  <si>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</si>
  <si>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</si>
  <si>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</si>
  <si>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</si>
  <si>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</si>
  <si>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</si>
  <si>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</si>
  <si>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</si>
  <si>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</si>
  <si>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</si>
  <si>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</si>
  <si>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</si>
  <si>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</si>
  <si>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</si>
  <si>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</si>
  <si>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</si>
  <si>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</si>
  <si>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</si>
  <si>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</si>
  <si>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</si>
  <si>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</si>
  <si>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</si>
  <si>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</si>
  <si>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</si>
  <si>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</si>
  <si>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</si>
  <si>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</si>
  <si>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</si>
  <si>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</si>
  <si>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</si>
  <si>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</si>
  <si>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</si>
  <si>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</si>
  <si>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</si>
  <si>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</si>
  <si>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</si>
  <si>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</si>
  <si>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</si>
  <si>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</si>
  <si>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</si>
  <si>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</si>
  <si>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</si>
  <si>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</si>
  <si>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</si>
  <si>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</si>
  <si>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</si>
  <si>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</si>
  <si>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</si>
  <si>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</si>
  <si>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</si>
  <si>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</si>
  <si>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</si>
  <si>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</si>
  <si>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</si>
  <si>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</si>
  <si>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</si>
  <si>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</si>
  <si>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</si>
  <si>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</si>
  <si>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</si>
  <si>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</si>
  <si>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</si>
  <si>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</si>
  <si>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</si>
  <si>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</si>
  <si>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</si>
  <si>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</si>
  <si>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</si>
  <si>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</si>
  <si>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</si>
  <si>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</si>
  <si>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</si>
  <si>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</si>
  <si>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</si>
  <si>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</si>
  <si>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</si>
  <si>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</si>
  <si>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</si>
  <si>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</si>
  <si>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</si>
  <si>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</si>
  <si>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</si>
  <si>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</si>
  <si>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</si>
  <si>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</si>
  <si>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</si>
  <si>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</si>
  <si>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</si>
  <si>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</si>
  <si>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</si>
  <si>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</si>
  <si>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</si>
  <si>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</si>
  <si>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</si>
  <si>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</si>
  <si>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</si>
  <si>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</si>
  <si>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</si>
  <si>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</si>
  <si>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</si>
  <si>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</si>
  <si>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</si>
  <si>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</si>
  <si>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</si>
  <si>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</si>
  <si>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</si>
  <si>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</si>
  <si>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</si>
  <si>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</si>
  <si>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</si>
  <si>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</si>
  <si>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</si>
  <si>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</si>
  <si>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</si>
  <si>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</si>
  <si>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</si>
  <si>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</si>
  <si>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</si>
  <si>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</si>
  <si>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</si>
  <si>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</si>
  <si>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</si>
  <si>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</si>
  <si>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</si>
  <si>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</si>
  <si>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</si>
  <si>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</si>
  <si>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</si>
  <si>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</si>
  <si>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</si>
  <si>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</si>
  <si>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</si>
  <si>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</si>
  <si>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</si>
  <si>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</si>
  <si>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</si>
  <si>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</si>
  <si>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</si>
  <si>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</si>
  <si>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</si>
  <si>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</si>
  <si>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</si>
  <si>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</si>
  <si>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</si>
  <si>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</si>
  <si>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</si>
  <si>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</si>
  <si>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</si>
  <si>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</si>
  <si>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</si>
  <si>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</si>
  <si>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</si>
  <si>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</si>
  <si>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</si>
  <si>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</si>
  <si>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</si>
  <si>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</si>
  <si>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</si>
  <si>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</si>
  <si>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</si>
  <si>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</si>
  <si>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</si>
  <si>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</si>
  <si>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</si>
  <si>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</si>
  <si>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</si>
  <si>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</si>
  <si>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</si>
  <si>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</si>
  <si>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</si>
  <si>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</si>
  <si>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</si>
  <si>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</si>
  <si>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</si>
  <si>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</si>
  <si>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</si>
  <si>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</si>
  <si>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</si>
  <si>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</si>
  <si>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</si>
  <si>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</si>
  <si>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</si>
  <si>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</si>
  <si>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</si>
  <si>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</si>
  <si>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</si>
  <si>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</si>
  <si>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</si>
  <si>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</si>
  <si>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</si>
  <si>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</si>
  <si>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</si>
  <si>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</si>
  <si>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</si>
  <si>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</si>
  <si>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</si>
  <si>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</si>
  <si>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</si>
  <si>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</si>
  <si>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</si>
  <si>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</si>
  <si>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</si>
  <si>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</si>
  <si>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</si>
  <si>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</si>
  <si>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</si>
  <si>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</si>
  <si>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</si>
  <si>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</si>
  <si>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</si>
  <si>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</si>
  <si>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</si>
  <si>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</si>
  <si>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</si>
  <si>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</si>
  <si>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</si>
  <si>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</si>
  <si>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</si>
  <si>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</si>
  <si>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</si>
  <si>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</si>
  <si>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</si>
  <si>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</si>
  <si>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</si>
  <si>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</si>
  <si>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</si>
  <si>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</si>
  <si>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</si>
  <si>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</si>
  <si>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</si>
  <si>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</si>
  <si>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</si>
  <si>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</si>
  <si>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</si>
  <si>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</si>
  <si>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</si>
  <si>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</si>
  <si>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</si>
  <si>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</si>
  <si>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</si>
  <si>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</si>
  <si>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</si>
  <si>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</si>
  <si>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</si>
  <si>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</si>
  <si>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</si>
  <si>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</si>
  <si>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</si>
  <si>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</si>
  <si>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</si>
  <si>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</si>
  <si>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</si>
  <si>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</si>
  <si>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</si>
  <si>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</si>
  <si>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</si>
  <si>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</si>
  <si>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</si>
  <si>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</si>
  <si>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</si>
  <si>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</si>
  <si>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</si>
  <si>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</si>
  <si>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</si>
  <si>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</si>
  <si>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</si>
  <si>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</si>
  <si>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</si>
  <si>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</si>
  <si>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</si>
  <si>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</si>
  <si>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</si>
  <si>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</si>
  <si>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</si>
  <si>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</si>
  <si>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</si>
  <si>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</si>
  <si>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</si>
  <si>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</si>
  <si>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</si>
  <si>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</si>
  <si>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</si>
  <si>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</si>
  <si>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</si>
  <si>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</si>
  <si>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</si>
  <si>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</si>
  <si>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</si>
  <si>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</si>
  <si>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</si>
  <si>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</si>
  <si>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</si>
  <si>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</si>
  <si>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</si>
  <si>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</si>
  <si>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</si>
  <si>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</si>
  <si>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</si>
  <si>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</si>
  <si>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</si>
  <si>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</si>
  <si>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</si>
  <si>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</si>
  <si>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</si>
  <si>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</si>
  <si>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</si>
  <si>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</si>
  <si>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</si>
  <si>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</si>
  <si>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</si>
  <si>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</si>
  <si>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</si>
  <si>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</si>
  <si>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</si>
  <si>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</si>
  <si>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</si>
  <si>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</si>
  <si>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</si>
  <si>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</si>
  <si>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</si>
  <si>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</si>
  <si>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</si>
  <si>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</si>
  <si>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</si>
  <si>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</si>
  <si>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</si>
  <si>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</si>
  <si>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</si>
  <si>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</si>
  <si>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</si>
  <si>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</si>
  <si>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</si>
  <si>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</si>
  <si>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</si>
  <si>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</si>
  <si>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</si>
  <si>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</si>
  <si>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</si>
  <si>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</si>
  <si>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</si>
  <si>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</si>
  <si>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</si>
  <si>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</si>
  <si>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</si>
  <si>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</si>
  <si>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</si>
  <si>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</si>
  <si>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</si>
  <si>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</si>
  <si>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</si>
  <si>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</si>
  <si>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</si>
  <si>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</si>
  <si>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</si>
  <si>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</si>
  <si>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</si>
  <si>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</si>
  <si>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</si>
  <si>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</si>
  <si>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</si>
  <si>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</si>
  <si>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</si>
  <si>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</si>
  <si>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</si>
  <si>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</si>
  <si>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</si>
  <si>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</si>
  <si>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</si>
  <si>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</si>
  <si>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</si>
  <si>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</si>
  <si>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</si>
  <si>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</si>
  <si>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</si>
  <si>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</si>
  <si>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</si>
  <si>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</si>
  <si>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</si>
  <si>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</si>
  <si>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</si>
  <si>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</si>
  <si>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</si>
  <si>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</si>
  <si>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</si>
  <si>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</si>
  <si>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</si>
  <si>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</si>
  <si>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</si>
  <si>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</si>
  <si>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</si>
  <si>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</si>
  <si>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</si>
  <si>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</si>
  <si>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</si>
  <si>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</si>
  <si>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</si>
  <si>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</si>
  <si>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</si>
  <si>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</si>
  <si>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</si>
  <si>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</si>
  <si>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</si>
  <si>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</si>
  <si>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</si>
  <si>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</si>
  <si>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</si>
  <si>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</si>
  <si>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</si>
  <si>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</si>
  <si>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</si>
  <si>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</si>
  <si>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</si>
  <si>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</si>
  <si>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</si>
  <si>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</si>
  <si>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</si>
  <si>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</si>
  <si>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</si>
  <si>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</si>
  <si>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</si>
  <si>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</si>
  <si>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</si>
  <si>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</si>
  <si>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</si>
  <si>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</si>
  <si>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</si>
  <si>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</si>
  <si>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</si>
  <si>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</si>
  <si>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</si>
  <si>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</si>
  <si>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</si>
  <si>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</si>
  <si>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</si>
  <si>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</si>
  <si>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</si>
  <si>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</si>
  <si>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</si>
  <si>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</si>
  <si>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</si>
  <si>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</si>
  <si>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</si>
  <si>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</si>
  <si>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</si>
  <si>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</si>
  <si>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</si>
  <si>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</si>
  <si>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</si>
  <si>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</si>
  <si>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</si>
  <si>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</si>
  <si>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</si>
  <si>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</si>
  <si>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</si>
  <si>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</si>
  <si>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</si>
  <si>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</si>
  <si>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</si>
  <si>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</si>
  <si>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</si>
  <si>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</si>
  <si>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</si>
  <si>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</si>
  <si>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</si>
  <si>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</si>
  <si>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</si>
  <si>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</si>
  <si>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</si>
  <si>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</si>
  <si>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</si>
  <si>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</si>
  <si>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</si>
  <si>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</si>
  <si>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</si>
  <si>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</si>
  <si>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</si>
  <si>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</si>
  <si>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</si>
  <si>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</si>
  <si>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</si>
  <si>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</si>
  <si>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</si>
  <si>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</si>
  <si>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</si>
  <si>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</si>
  <si>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</si>
  <si>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</si>
  <si>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</si>
  <si>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</si>
  <si>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</si>
  <si>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</si>
  <si>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</si>
  <si>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</si>
  <si>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</si>
  <si>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</si>
  <si>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</si>
  <si>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</si>
  <si>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</si>
  <si>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</si>
  <si>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</si>
  <si>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</si>
  <si>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</si>
  <si>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</si>
  <si>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</si>
  <si>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</si>
  <si>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</si>
  <si>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</si>
  <si>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</si>
  <si>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</si>
  <si>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</si>
  <si>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</si>
  <si>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</si>
  <si>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</si>
  <si>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</si>
  <si>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</si>
  <si>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</si>
  <si>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</si>
  <si>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</si>
  <si>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</si>
  <si>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</si>
  <si>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</si>
  <si>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</si>
  <si>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</si>
  <si>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</si>
  <si>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</si>
  <si>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</si>
  <si>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</si>
  <si>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</si>
  <si>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</si>
  <si>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</si>
  <si>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</si>
  <si>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</si>
  <si>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</si>
  <si>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</si>
  <si>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</si>
  <si>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</si>
  <si>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</si>
  <si>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</si>
  <si>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</si>
  <si>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</si>
  <si>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</si>
  <si>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</si>
  <si>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</si>
  <si>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</si>
  <si>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</si>
  <si>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</si>
  <si>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</si>
  <si>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</si>
  <si>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</si>
  <si>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</si>
  <si>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</si>
  <si>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</si>
  <si>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</si>
  <si>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</si>
  <si>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</si>
  <si>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</si>
  <si>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</si>
  <si>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</si>
  <si>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</si>
  <si>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</si>
  <si>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</si>
  <si>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</si>
  <si>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</si>
  <si>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</si>
  <si>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</si>
  <si>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</si>
  <si>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</si>
  <si>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</si>
  <si>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</si>
  <si>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</si>
  <si>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</si>
  <si>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</si>
  <si>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</si>
  <si>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</si>
  <si>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</si>
  <si>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</si>
  <si>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</si>
  <si>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</si>
  <si>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</si>
  <si>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</si>
  <si>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</si>
  <si>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</si>
  <si>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</si>
  <si>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</si>
  <si>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</si>
  <si>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</si>
  <si>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</si>
  <si>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</si>
  <si>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</si>
  <si>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</si>
  <si>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</si>
  <si>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</si>
  <si>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</si>
  <si>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</si>
  <si>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</si>
  <si>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</si>
  <si>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</si>
  <si>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</si>
  <si>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</si>
  <si>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</si>
  <si>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</si>
  <si>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</si>
  <si>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</si>
  <si>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</si>
  <si>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</si>
  <si>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</si>
  <si>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</si>
  <si>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</si>
  <si>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</si>
  <si>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</si>
  <si>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</si>
  <si>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</si>
  <si>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</si>
  <si>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</si>
  <si>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</si>
  <si>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</si>
  <si>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</si>
  <si>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</si>
  <si>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</si>
  <si>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</si>
  <si>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</si>
  <si>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</si>
  <si>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</si>
  <si>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</si>
  <si>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</si>
  <si>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</si>
  <si>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</si>
  <si>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</si>
  <si>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</si>
  <si>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</si>
  <si>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</si>
  <si>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</si>
  <si>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</si>
  <si>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</si>
  <si>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</si>
  <si>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</si>
  <si>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</si>
  <si>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</si>
  <si>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</si>
  <si>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</si>
  <si>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</si>
  <si>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</si>
  <si>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</si>
  <si>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</si>
  <si>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</si>
  <si>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</si>
  <si>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</si>
  <si>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</si>
  <si>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</si>
  <si>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</si>
  <si>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</si>
  <si>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</si>
  <si>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</si>
  <si>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</si>
  <si>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</si>
  <si>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</si>
  <si>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</si>
  <si>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</si>
  <si>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</si>
  <si>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</si>
  <si>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</si>
  <si>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</si>
  <si>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</si>
  <si>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</si>
  <si>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</si>
  <si>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</si>
  <si>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</si>
  <si>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</si>
  <si>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</si>
  <si>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</si>
  <si>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</si>
  <si>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</si>
  <si>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</si>
  <si>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</si>
  <si>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</si>
  <si>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</si>
  <si>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</si>
  <si>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</si>
  <si>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</si>
  <si>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</si>
  <si>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</si>
  <si>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</si>
  <si>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</si>
  <si>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</si>
  <si>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</si>
  <si>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</si>
  <si>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</si>
  <si>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</si>
  <si>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</si>
  <si>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</si>
  <si>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</si>
  <si>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</si>
  <si>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</si>
  <si>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</si>
  <si>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</si>
  <si>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</si>
  <si>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</si>
  <si>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</si>
  <si>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</si>
  <si>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</si>
  <si>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</si>
  <si>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</si>
  <si>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</si>
  <si>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</si>
  <si>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</si>
  <si>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</si>
  <si>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</si>
  <si>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</si>
  <si>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</si>
  <si>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</si>
  <si>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</si>
  <si>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</si>
  <si>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</si>
  <si>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</si>
  <si>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</si>
  <si>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</si>
  <si>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</si>
  <si>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</si>
  <si>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</si>
  <si>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</si>
  <si>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</si>
  <si>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</si>
  <si>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</si>
  <si>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</si>
  <si>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</si>
  <si>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</si>
  <si>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</si>
  <si>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</si>
  <si>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</si>
  <si>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</si>
  <si>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</si>
  <si>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</si>
  <si>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</si>
  <si>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</si>
  <si>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</si>
  <si>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</si>
  <si>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</si>
  <si>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</si>
  <si>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</si>
  <si>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</si>
  <si>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</si>
  <si>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</si>
  <si>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</si>
  <si>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</si>
  <si>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</si>
  <si>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</si>
  <si>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</si>
  <si>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</si>
  <si>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</si>
  <si>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</si>
  <si>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</si>
  <si>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</si>
  <si>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</si>
  <si>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</si>
  <si>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</si>
  <si>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</si>
  <si>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</si>
  <si>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</si>
  <si>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</si>
  <si>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</si>
  <si>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</si>
  <si>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</si>
  <si>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</si>
  <si>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</si>
  <si>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</si>
  <si>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</si>
  <si>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</si>
  <si>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</si>
  <si>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</si>
  <si>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</si>
  <si>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</si>
  <si>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</si>
  <si>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</si>
  <si>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</si>
  <si>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</si>
  <si>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</si>
  <si>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</si>
  <si>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</si>
  <si>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</si>
  <si>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</si>
  <si>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</si>
  <si>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</si>
  <si>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</si>
  <si>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</si>
  <si>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</si>
  <si>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</si>
  <si>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</si>
  <si>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</si>
  <si>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</si>
  <si>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</si>
  <si>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</si>
  <si>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</si>
  <si>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</si>
  <si>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</si>
  <si>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</si>
  <si>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</si>
  <si>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</si>
  <si>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</si>
  <si>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</si>
  <si>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</si>
  <si>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</si>
  <si>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</si>
  <si>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</si>
  <si>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</si>
  <si>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</si>
  <si>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</si>
  <si>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</si>
  <si>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</si>
  <si>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</si>
  <si>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</si>
  <si>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</si>
  <si>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</si>
  <si>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</si>
  <si>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</si>
  <si>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</si>
  <si>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</si>
  <si>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</si>
  <si>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</si>
  <si>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</si>
  <si>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</si>
  <si>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</si>
  <si>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</si>
  <si>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</si>
  <si>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</si>
  <si>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</si>
  <si>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</si>
  <si>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</si>
  <si>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</si>
  <si>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</si>
  <si>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</si>
  <si>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</si>
  <si>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</si>
  <si>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</si>
  <si>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</si>
  <si>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</si>
  <si>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</si>
  <si>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</si>
  <si>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</si>
  <si>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</si>
  <si>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</si>
  <si>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</si>
  <si>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</si>
  <si>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</si>
  <si>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</si>
  <si>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</si>
  <si>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</si>
  <si>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</si>
  <si>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</si>
  <si>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</si>
  <si>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</si>
  <si>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</si>
  <si>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</si>
  <si>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</si>
  <si>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</si>
  <si>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</si>
  <si>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</si>
  <si>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</si>
  <si>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</si>
  <si>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</si>
  <si>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</si>
  <si>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</si>
  <si>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</si>
  <si>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</si>
  <si>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</si>
  <si>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</si>
  <si>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</si>
  <si>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</si>
  <si>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</si>
  <si>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</si>
  <si>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</si>
  <si>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</si>
  <si>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</si>
  <si>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</si>
  <si>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</si>
  <si>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</si>
  <si>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</si>
  <si>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</si>
  <si>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</si>
  <si>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</si>
  <si>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</si>
  <si>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</si>
  <si>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</si>
  <si>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</si>
  <si>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</si>
  <si>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</si>
  <si>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</si>
  <si>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</si>
  <si>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</si>
  <si>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</si>
  <si>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</si>
  <si>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</si>
  <si>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</si>
  <si>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</si>
  <si>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</si>
  <si>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</si>
  <si>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</si>
  <si>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</si>
  <si>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</si>
  <si>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</si>
  <si>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</si>
  <si>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</si>
  <si>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</si>
  <si>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</si>
  <si>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</si>
  <si>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</si>
  <si>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</si>
  <si>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</si>
  <si>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</si>
  <si>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</si>
  <si>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</si>
  <si>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</si>
  <si>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</si>
  <si>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</si>
  <si>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</si>
  <si>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</si>
  <si>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</si>
  <si>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</si>
  <si>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</si>
  <si>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</si>
  <si>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</si>
  <si>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</si>
  <si>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</si>
  <si>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</si>
  <si>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</si>
  <si>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</si>
  <si>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</si>
  <si>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</si>
  <si>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</si>
  <si>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</si>
  <si>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</si>
  <si>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</si>
  <si>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</si>
  <si>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</si>
  <si>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</si>
  <si>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</si>
  <si>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</si>
  <si>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</si>
  <si>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</si>
  <si>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</si>
  <si>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</si>
  <si>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</si>
  <si>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</si>
  <si>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</si>
  <si>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</si>
  <si>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</si>
  <si>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</si>
  <si>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</si>
  <si>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</si>
  <si>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</si>
  <si>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</si>
  <si>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</si>
  <si>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</si>
  <si>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</si>
  <si>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</si>
  <si>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</si>
  <si>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</si>
  <si>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</si>
  <si>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</si>
  <si>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</si>
  <si>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</si>
  <si>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</si>
  <si>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</si>
  <si>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</si>
  <si>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</si>
  <si>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</si>
  <si>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</si>
  <si>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</si>
  <si>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</si>
  <si>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</si>
  <si>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</si>
  <si>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</si>
  <si>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</si>
  <si>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</si>
  <si>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</si>
  <si>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</si>
  <si>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</si>
  <si>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</si>
  <si>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</si>
  <si>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</si>
  <si>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</si>
  <si>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</si>
  <si>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</si>
  <si>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</si>
  <si>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</si>
  <si>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</si>
  <si>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</si>
  <si>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</si>
  <si>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</si>
  <si>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</si>
  <si>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</si>
  <si>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</si>
  <si>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</si>
  <si>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</si>
  <si>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</si>
  <si>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</si>
  <si>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</si>
  <si>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</si>
  <si>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</si>
  <si>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</si>
  <si>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</si>
  <si>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</si>
  <si>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</si>
  <si>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</si>
  <si>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</si>
  <si>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</si>
  <si>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</si>
  <si>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</si>
  <si>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</si>
  <si>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</si>
  <si>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</si>
  <si>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</si>
  <si>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</si>
  <si>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</si>
  <si>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</si>
  <si>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</si>
  <si>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</si>
  <si>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</si>
  <si>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</si>
  <si>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</si>
  <si>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</si>
  <si>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</si>
  <si>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</si>
  <si>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</si>
  <si>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</si>
  <si>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</si>
  <si>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</si>
  <si>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</si>
  <si>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</si>
  <si>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</si>
  <si>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</si>
  <si>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</si>
  <si>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</si>
  <si>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</si>
  <si>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</si>
  <si>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</si>
  <si>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</si>
  <si>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</si>
  <si>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</si>
  <si>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</si>
  <si>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</si>
  <si>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</si>
  <si>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</si>
  <si>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</si>
  <si>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</si>
  <si>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</si>
  <si>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</si>
  <si>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</si>
  <si>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</si>
  <si>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</si>
  <si>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</si>
  <si>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</si>
  <si>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</si>
  <si>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</si>
  <si>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</si>
  <si>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</si>
  <si>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</si>
  <si>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</si>
  <si>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</si>
  <si>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</si>
  <si>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</si>
  <si>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</si>
  <si>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</si>
  <si>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</si>
  <si>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</si>
  <si>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</si>
  <si>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</si>
  <si>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</si>
  <si>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</si>
  <si>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</si>
  <si>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</si>
  <si>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</si>
  <si>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</si>
  <si>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</si>
  <si>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</si>
  <si>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</si>
  <si>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</si>
  <si>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</si>
  <si>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</si>
  <si>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</si>
  <si>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</si>
  <si>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</si>
  <si>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</si>
  <si>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</si>
  <si>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</si>
  <si>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</si>
  <si>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</si>
  <si>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</si>
  <si>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</si>
  <si>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</si>
  <si>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</si>
  <si>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</si>
  <si>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</si>
  <si>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</si>
  <si>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</si>
  <si>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</si>
  <si>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</si>
  <si>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</si>
  <si>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</si>
  <si>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</si>
  <si>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</si>
  <si>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</si>
  <si>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</si>
  <si>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</si>
  <si>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</si>
  <si>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</si>
  <si>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</si>
  <si>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</si>
  <si>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</si>
  <si>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</si>
  <si>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</si>
  <si>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</si>
  <si>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</si>
  <si>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</si>
  <si>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</si>
  <si>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</si>
  <si>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</si>
  <si>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</si>
  <si>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</si>
  <si>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</si>
  <si>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</si>
  <si>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</si>
  <si>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</si>
  <si>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</si>
  <si>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</si>
  <si>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</si>
  <si>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</si>
  <si>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</si>
  <si>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</si>
  <si>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</si>
  <si>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</si>
  <si>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</si>
  <si>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</si>
  <si>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</si>
  <si>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</si>
  <si>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</si>
  <si>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</si>
  <si>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</si>
  <si>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</si>
  <si>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</si>
  <si>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</si>
  <si>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</si>
  <si>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</si>
  <si>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</si>
  <si>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</si>
  <si>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</si>
  <si>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</si>
  <si>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</si>
  <si>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</si>
  <si>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</si>
  <si>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</si>
  <si>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</si>
  <si>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</si>
  <si>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</si>
  <si>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</si>
  <si>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</si>
  <si>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</si>
  <si>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</si>
  <si>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</si>
  <si>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</si>
  <si>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</si>
  <si>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</si>
  <si>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</si>
  <si>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</si>
  <si>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</si>
  <si>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</si>
  <si>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</si>
  <si>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</si>
  <si>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</si>
  <si>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</si>
  <si>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</si>
  <si>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</si>
  <si>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</si>
  <si>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</si>
  <si>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</si>
  <si>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</si>
  <si>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</si>
  <si>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</si>
  <si>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</si>
  <si>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</si>
  <si>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</si>
  <si>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</si>
  <si>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</si>
  <si>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</si>
  <si>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</si>
  <si>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</si>
  <si>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</si>
  <si>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</si>
  <si>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</si>
  <si>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</si>
  <si>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</si>
  <si>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</si>
  <si>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</si>
  <si>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</si>
  <si>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</si>
  <si>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</si>
  <si>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</si>
  <si>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</si>
  <si>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</si>
  <si>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</si>
  <si>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</si>
  <si>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</si>
  <si>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</si>
  <si>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</si>
  <si>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</si>
  <si>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</si>
  <si>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</si>
  <si>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</si>
  <si>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</si>
  <si>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</si>
  <si>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</si>
  <si>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</si>
  <si>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</si>
  <si>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</si>
  <si>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</si>
  <si>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</si>
  <si>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</si>
  <si>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</si>
  <si>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</si>
  <si>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</si>
  <si>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</si>
  <si>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</si>
  <si>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</si>
  <si>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</si>
  <si>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</si>
  <si>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</si>
  <si>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</si>
  <si>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</si>
  <si>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</si>
  <si>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</si>
  <si>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</si>
  <si>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</si>
  <si>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</si>
  <si>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</si>
  <si>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</si>
  <si>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</si>
  <si>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</si>
  <si>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</si>
  <si>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</si>
  <si>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</si>
  <si>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</si>
  <si>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</si>
  <si>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</si>
  <si>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</si>
  <si>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</si>
  <si>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</si>
  <si>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</si>
  <si>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</si>
  <si>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</si>
  <si>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</si>
  <si>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</si>
  <si>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</si>
  <si>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</si>
  <si>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</si>
  <si>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</si>
  <si>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</si>
  <si>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</si>
  <si>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</si>
  <si>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</si>
  <si>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</si>
  <si>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</si>
  <si>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</si>
  <si>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</si>
  <si>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</si>
  <si>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</si>
  <si>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</si>
  <si>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</si>
  <si>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</si>
  <si>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</si>
  <si>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</si>
  <si>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</si>
  <si>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</si>
  <si>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</si>
  <si>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</si>
  <si>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</si>
  <si>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</si>
  <si>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</si>
  <si>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</si>
  <si>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</si>
  <si>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</si>
  <si>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</si>
  <si>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</si>
  <si>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</si>
  <si>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</si>
  <si>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</si>
  <si>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</si>
  <si>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</si>
  <si>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</si>
  <si>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</si>
  <si>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</si>
  <si>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</si>
  <si>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</si>
  <si>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</si>
  <si>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</si>
  <si>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</si>
  <si>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</si>
  <si>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</si>
  <si>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</si>
  <si>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</si>
  <si>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</si>
  <si>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</si>
  <si>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</si>
  <si>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</si>
  <si>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</si>
  <si>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</si>
  <si>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</si>
  <si>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</si>
  <si>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</si>
  <si>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</si>
  <si>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</si>
  <si>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</si>
  <si>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</si>
  <si>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</si>
  <si>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</si>
  <si>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</si>
  <si>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</si>
  <si>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</si>
  <si>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</si>
  <si>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</si>
  <si>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</si>
  <si>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</si>
  <si>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</si>
  <si>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</si>
  <si>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</si>
  <si>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</si>
  <si>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</si>
  <si>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</si>
  <si>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</si>
  <si>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</si>
  <si>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</si>
  <si>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</si>
  <si>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</si>
  <si>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</si>
  <si>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</si>
  <si>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</si>
  <si>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</si>
  <si>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</si>
  <si>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</si>
  <si>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</si>
  <si>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</si>
  <si>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</si>
  <si>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</si>
  <si>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</si>
  <si>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</si>
  <si>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</si>
  <si>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</si>
  <si>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</si>
  <si>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</si>
  <si>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</si>
  <si>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</si>
  <si>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</si>
  <si>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</si>
  <si>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</si>
  <si>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</si>
  <si>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</si>
  <si>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</si>
  <si>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</si>
  <si>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</si>
  <si>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</si>
  <si>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</si>
  <si>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</si>
  <si>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</si>
  <si>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</si>
  <si>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</si>
  <si>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</si>
  <si>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</si>
  <si>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</si>
  <si>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</si>
  <si>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</si>
  <si>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</si>
  <si>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</si>
  <si>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</si>
  <si>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</si>
  <si>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</si>
  <si>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</si>
  <si>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</si>
  <si>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</si>
  <si>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</si>
  <si>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</si>
  <si>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</si>
  <si>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</si>
  <si>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</si>
  <si>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</si>
  <si>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</si>
  <si>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</si>
  <si>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</si>
  <si>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</si>
  <si>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</si>
  <si>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</si>
  <si>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</si>
  <si>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</si>
  <si>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</si>
  <si>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</si>
  <si>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</si>
  <si>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</si>
  <si>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</si>
  <si>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</si>
  <si>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</si>
  <si>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</si>
  <si>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</si>
  <si>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</si>
  <si>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</si>
  <si>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</si>
  <si>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</si>
  <si>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</si>
  <si>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</si>
  <si>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</si>
  <si>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</si>
  <si>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</si>
  <si>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</si>
  <si>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</si>
  <si>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</si>
  <si>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</si>
  <si>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</si>
  <si>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</si>
  <si>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</si>
  <si>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</si>
  <si>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</si>
  <si>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</si>
  <si>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</si>
  <si>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</si>
  <si>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</si>
  <si>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</si>
  <si>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</si>
  <si>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</si>
  <si>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</si>
  <si>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</si>
  <si>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</si>
  <si>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</si>
  <si>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</si>
  <si>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</si>
  <si>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</si>
  <si>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</si>
  <si>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</si>
  <si>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</si>
  <si>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</si>
  <si>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</si>
  <si>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</si>
  <si>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</si>
  <si>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</si>
  <si>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</si>
  <si>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</si>
  <si>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</si>
  <si>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</si>
  <si>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</si>
  <si>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</si>
  <si>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</si>
  <si>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</si>
  <si>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</si>
  <si>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</si>
  <si>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</si>
  <si>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</si>
  <si>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</si>
  <si>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</si>
  <si>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</si>
  <si>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</si>
  <si>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</si>
  <si>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</si>
  <si>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</si>
  <si>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</si>
  <si>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</si>
  <si>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</si>
  <si>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</si>
  <si>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</si>
  <si>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</si>
  <si>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</si>
  <si>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</si>
  <si>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</si>
  <si>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</si>
  <si>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</si>
  <si>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</si>
  <si>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</si>
  <si>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</si>
  <si>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</si>
  <si>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</si>
  <si>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</si>
  <si>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</si>
  <si>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</si>
  <si>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</si>
  <si>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</si>
  <si>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</si>
  <si>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</si>
  <si>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</si>
  <si>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</si>
  <si>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</si>
  <si>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</si>
  <si>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</si>
  <si>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</si>
  <si>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</si>
  <si>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</si>
  <si>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</si>
  <si>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</si>
  <si>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</si>
  <si>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</si>
  <si>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</si>
  <si>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</si>
  <si>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</si>
  <si>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</si>
  <si>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</si>
  <si>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</si>
  <si>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</si>
  <si>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</si>
  <si>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</si>
  <si>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</si>
  <si>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</si>
  <si>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</si>
  <si>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</si>
  <si>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</si>
  <si>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</si>
  <si>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</si>
  <si>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</si>
  <si>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</si>
  <si>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</si>
  <si>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</si>
  <si>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</si>
  <si>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</si>
  <si>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</si>
  <si>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</si>
  <si>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</si>
  <si>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</si>
  <si>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</si>
  <si>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</si>
  <si>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</si>
  <si>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</si>
  <si>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</si>
  <si>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</si>
  <si>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</si>
  <si>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</si>
  <si>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</si>
  <si>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</si>
  <si>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</si>
  <si>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</si>
  <si>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</si>
  <si>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</si>
  <si>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</si>
  <si>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</si>
  <si>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</si>
  <si>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</si>
  <si>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</si>
  <si>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</si>
  <si>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</si>
  <si>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</si>
  <si>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</si>
  <si>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</si>
  <si>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</si>
  <si>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</si>
  <si>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</si>
  <si>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</si>
  <si>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</si>
  <si>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</si>
  <si>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</si>
  <si>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</si>
  <si>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</si>
  <si>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</si>
  <si>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</si>
  <si>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</si>
  <si>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</si>
  <si>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</si>
  <si>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</si>
  <si>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</si>
  <si>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</si>
  <si>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</si>
  <si>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</si>
  <si>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</si>
  <si>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</si>
  <si>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</si>
  <si>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</si>
  <si>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</si>
  <si>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</si>
  <si>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</si>
  <si>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</si>
  <si>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</si>
  <si>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</si>
  <si>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</si>
  <si>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</si>
  <si>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</si>
  <si>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</si>
  <si>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</si>
  <si>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</si>
  <si>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</si>
  <si>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</si>
  <si>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</si>
  <si>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</si>
  <si>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</si>
  <si>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</si>
  <si>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</si>
  <si>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</si>
  <si>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</si>
  <si>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</si>
  <si>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</si>
  <si>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</si>
  <si>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</si>
  <si>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</si>
  <si>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</si>
  <si>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</si>
  <si>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</si>
  <si>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</si>
  <si>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</si>
  <si>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</si>
  <si>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</si>
  <si>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</si>
  <si>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</si>
  <si>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</si>
  <si>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</si>
  <si>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</si>
  <si>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</si>
  <si>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</si>
  <si>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</si>
  <si>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</si>
  <si>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</si>
  <si>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</si>
  <si>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</si>
  <si>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</si>
  <si>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</si>
  <si>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</si>
  <si>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</si>
  <si>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</si>
  <si>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</si>
  <si>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</si>
  <si>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</si>
  <si>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</si>
  <si>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</si>
  <si>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</si>
  <si>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</si>
  <si>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</si>
  <si>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</si>
  <si>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</si>
  <si>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</si>
  <si>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</si>
  <si>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</si>
  <si>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</si>
  <si>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</si>
  <si>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</si>
  <si>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</si>
  <si>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</si>
  <si>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</si>
  <si>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</si>
  <si>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</si>
  <si>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</si>
  <si>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</si>
  <si>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</si>
  <si>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</si>
  <si>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</si>
  <si>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</si>
  <si>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</si>
  <si>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</si>
  <si>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</si>
  <si>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</si>
  <si>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</si>
  <si>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</si>
  <si>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</si>
  <si>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</si>
  <si>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</si>
  <si>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</si>
  <si>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</si>
  <si>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</si>
  <si>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</si>
  <si>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</si>
  <si>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</si>
  <si>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</si>
  <si>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</si>
  <si>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</si>
  <si>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</si>
  <si>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</si>
  <si>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</si>
  <si>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</si>
  <si>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</si>
  <si>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</si>
  <si>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</si>
  <si>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</si>
  <si>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</si>
  <si>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</si>
  <si>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</si>
  <si>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</si>
  <si>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</si>
  <si>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</si>
  <si>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</si>
  <si>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</si>
  <si>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</si>
  <si>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</si>
  <si>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</si>
  <si>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</si>
  <si>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</si>
  <si>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</si>
  <si>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</si>
  <si>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</si>
  <si>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</si>
  <si>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</si>
  <si>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</si>
  <si>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</si>
  <si>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</si>
  <si>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</si>
  <si>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</si>
  <si>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</si>
  <si>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</si>
  <si>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</si>
  <si>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</si>
  <si>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</si>
  <si>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</si>
  <si>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</si>
  <si>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</si>
  <si>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</si>
  <si>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</si>
  <si>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</si>
  <si>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</si>
  <si>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</si>
  <si>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</si>
  <si>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</si>
  <si>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</si>
  <si>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</si>
  <si>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</si>
  <si>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</si>
  <si>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</si>
  <si>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</si>
  <si>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</si>
  <si>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</si>
  <si>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</si>
  <si>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</si>
  <si>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</si>
  <si>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</si>
  <si>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</si>
  <si>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</si>
  <si>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</si>
  <si>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</si>
  <si>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</si>
  <si>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</si>
  <si>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</si>
  <si>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</si>
  <si>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</si>
  <si>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</si>
  <si>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</si>
  <si>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</si>
  <si>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</si>
  <si>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</si>
  <si>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</si>
  <si>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</si>
  <si>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</si>
  <si>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</si>
  <si>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</si>
  <si>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</si>
  <si>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</si>
  <si>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</si>
  <si>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</si>
  <si>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</si>
  <si>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</si>
  <si>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</si>
  <si>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</si>
  <si>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</si>
  <si>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</si>
  <si>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</si>
  <si>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</si>
  <si>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</si>
  <si>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</si>
  <si>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</si>
  <si>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</si>
  <si>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</si>
  <si>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</si>
  <si>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</si>
  <si>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</si>
  <si>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</si>
  <si>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</si>
  <si>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</si>
  <si>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</si>
  <si>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</si>
  <si>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</si>
  <si>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</si>
  <si>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</si>
  <si>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</si>
  <si>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</si>
  <si>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</si>
  <si>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</si>
  <si>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</si>
  <si>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</si>
  <si>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</si>
  <si>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</si>
  <si>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</si>
  <si>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</si>
  <si>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</si>
  <si>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</si>
  <si>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</si>
  <si>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</si>
  <si>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</si>
  <si>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</si>
  <si>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</si>
  <si>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</si>
  <si>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</si>
  <si>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</si>
  <si>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</si>
  <si>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</si>
  <si>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</si>
  <si>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</si>
  <si>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</si>
  <si>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</si>
  <si>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</si>
  <si>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</si>
  <si>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</si>
  <si>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</si>
  <si>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</si>
  <si>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</si>
  <si>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</si>
  <si>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</si>
  <si>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</si>
  <si>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</si>
  <si>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</si>
  <si>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</si>
  <si>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</si>
  <si>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</si>
  <si>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</si>
  <si>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</si>
  <si>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</si>
  <si>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</si>
  <si>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</si>
  <si>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</si>
  <si>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</si>
  <si>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</si>
  <si>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</si>
  <si>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</si>
  <si>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</si>
  <si>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</si>
  <si>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</si>
  <si>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</si>
  <si>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</si>
  <si>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</si>
  <si>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</si>
  <si>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</si>
  <si>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</si>
  <si>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</si>
  <si>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</si>
  <si>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</si>
  <si>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</si>
  <si>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</si>
  <si>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</si>
  <si>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</si>
  <si>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</si>
  <si>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</si>
  <si>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</si>
  <si>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</si>
  <si>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</si>
  <si>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</si>
  <si>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</si>
  <si>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</si>
  <si>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</si>
  <si>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</si>
  <si>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</si>
  <si>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</si>
  <si>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</si>
  <si>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</si>
  <si>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</si>
  <si>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</si>
  <si>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</si>
  <si>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</si>
  <si>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</si>
  <si>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</si>
  <si>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</si>
  <si>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</si>
  <si>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</si>
  <si>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</si>
  <si>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</si>
  <si>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</si>
  <si>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</si>
  <si>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</si>
  <si>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</si>
  <si>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</si>
  <si>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</si>
  <si>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</si>
  <si>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</si>
  <si>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</si>
  <si>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</si>
  <si>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</si>
  <si>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</si>
  <si>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</si>
  <si>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</si>
  <si>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</si>
  <si>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</si>
  <si>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</si>
  <si>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</si>
  <si>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</si>
  <si>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</si>
  <si>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</si>
  <si>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</si>
  <si>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</si>
  <si>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</si>
  <si>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</si>
  <si>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</si>
  <si>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</si>
  <si>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</si>
  <si>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</si>
  <si>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</si>
  <si>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</si>
  <si>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</si>
  <si>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</si>
  <si>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</si>
  <si>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</si>
  <si>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</si>
  <si>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</si>
  <si>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</si>
  <si>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</si>
  <si>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</si>
  <si>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</si>
  <si>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</si>
  <si>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</si>
  <si>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</si>
  <si>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</si>
  <si>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</si>
  <si>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</si>
  <si>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</si>
  <si>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</si>
  <si>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</si>
  <si>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</si>
  <si>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</si>
  <si>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</si>
  <si>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</si>
  <si>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</si>
  <si>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</si>
  <si>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</si>
  <si>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</si>
  <si>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</si>
  <si>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</si>
  <si>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</si>
  <si>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</si>
  <si>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</si>
  <si>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</si>
  <si>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</si>
  <si>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</si>
  <si>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</si>
  <si>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</si>
  <si>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</si>
  <si>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</si>
  <si>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</si>
  <si>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</si>
  <si>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</si>
  <si>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</si>
  <si>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</si>
  <si>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</si>
  <si>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</si>
  <si>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</si>
  <si>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</si>
  <si>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</si>
  <si>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</si>
  <si>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</si>
  <si>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</si>
  <si>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</si>
  <si>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</si>
  <si>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</si>
  <si>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</si>
  <si>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</si>
  <si>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</si>
  <si>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</si>
  <si>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</si>
  <si>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</si>
  <si>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</si>
  <si>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</si>
  <si>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</si>
  <si>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</si>
  <si>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</si>
  <si>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</si>
  <si>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</si>
  <si>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</si>
  <si>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</si>
  <si>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</si>
  <si>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</si>
  <si>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</si>
  <si>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</si>
  <si>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</si>
  <si>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</si>
  <si>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</si>
  <si>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</si>
  <si>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</si>
  <si>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</si>
  <si>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</si>
  <si>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</si>
  <si>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</si>
  <si>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</si>
  <si>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</si>
  <si>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</si>
  <si>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</si>
  <si>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</si>
  <si>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</si>
  <si>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</si>
  <si>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</si>
  <si>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</si>
  <si>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</si>
  <si>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</si>
  <si>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</si>
  <si>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</si>
  <si>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</si>
  <si>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</si>
  <si>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</si>
  <si>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</si>
  <si>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</si>
  <si>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</si>
  <si>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</si>
  <si>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</si>
  <si>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</si>
  <si>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</si>
  <si>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</si>
  <si>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</si>
  <si>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</si>
  <si>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</si>
  <si>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</si>
  <si>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</si>
  <si>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</si>
  <si>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</si>
  <si>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</si>
  <si>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</si>
  <si>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</si>
  <si>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</si>
  <si>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</si>
  <si>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</si>
  <si>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</si>
  <si>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</si>
  <si>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</si>
  <si>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</si>
  <si>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</si>
  <si>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</si>
  <si>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</si>
  <si>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</si>
  <si>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</si>
  <si>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</si>
  <si>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</si>
  <si>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</si>
  <si>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</si>
  <si>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</si>
  <si>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</si>
  <si>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</si>
  <si>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</si>
  <si>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</si>
  <si>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</si>
  <si>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</si>
  <si>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</si>
  <si>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</si>
  <si>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</si>
  <si>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</si>
  <si>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</si>
  <si>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</si>
  <si>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</si>
  <si>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</si>
  <si>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</si>
  <si>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</si>
  <si>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</si>
  <si>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</si>
  <si>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</si>
  <si>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</si>
  <si>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</si>
  <si>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</si>
  <si>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</si>
  <si>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</si>
  <si>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</si>
  <si>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</si>
  <si>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</si>
  <si>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</si>
  <si>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</si>
  <si>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</si>
  <si>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</si>
  <si>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</si>
  <si>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</si>
  <si>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</si>
  <si>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</si>
  <si>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</si>
  <si>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</si>
  <si>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</si>
  <si>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</si>
  <si>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</si>
  <si>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</si>
  <si>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</si>
  <si>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</si>
  <si>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</si>
  <si>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</si>
  <si>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</si>
  <si>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</si>
  <si>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</si>
  <si>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</si>
  <si>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</si>
  <si>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</si>
  <si>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</si>
  <si>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</si>
  <si>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</si>
  <si>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</si>
  <si>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</si>
  <si>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</si>
  <si>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</si>
  <si>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</si>
  <si>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</si>
  <si>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</si>
  <si>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</si>
  <si>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</si>
  <si>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</si>
  <si>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</si>
  <si>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</si>
  <si>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</si>
  <si>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</si>
  <si>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</si>
  <si>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</si>
  <si>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</si>
  <si>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</si>
  <si>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</si>
  <si>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</si>
  <si>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</si>
  <si>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</si>
  <si>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</si>
  <si>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</si>
  <si>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</si>
  <si>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</si>
  <si>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</si>
  <si>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</si>
  <si>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</si>
  <si>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</si>
  <si>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</si>
  <si>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</si>
  <si>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</si>
  <si>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</si>
  <si>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</si>
  <si>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</si>
  <si>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</si>
  <si>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</si>
  <si>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</si>
  <si>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</si>
  <si>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</si>
  <si>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</si>
  <si>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</si>
  <si>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</si>
  <si>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</si>
  <si>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</si>
  <si>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</si>
  <si>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</si>
  <si>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</si>
  <si>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</si>
  <si>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</si>
  <si>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</si>
  <si>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</si>
  <si>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</si>
  <si>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</si>
  <si>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</si>
  <si>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</si>
  <si>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</si>
  <si>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</si>
  <si>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</si>
  <si>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</si>
  <si>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</si>
  <si>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</si>
  <si>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</si>
  <si>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</si>
  <si>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</si>
  <si>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</si>
  <si>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</si>
  <si>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</si>
  <si>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</si>
  <si>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</si>
  <si>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</si>
  <si>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</si>
  <si>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</si>
  <si>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</si>
  <si>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</si>
  <si>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</si>
  <si>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</si>
  <si>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</si>
  <si>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</si>
  <si>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</si>
  <si>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</si>
  <si>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</si>
  <si>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</si>
  <si>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</si>
  <si>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</si>
  <si>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</si>
  <si>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</si>
  <si>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</si>
  <si>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</si>
  <si>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</si>
  <si>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</si>
  <si>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</si>
  <si>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</si>
  <si>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</si>
  <si>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</si>
  <si>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</si>
  <si>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</si>
  <si>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</si>
  <si>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</si>
  <si>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</si>
  <si>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</si>
  <si>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</si>
  <si>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</si>
  <si>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</si>
  <si>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</si>
  <si>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</si>
  <si>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</si>
  <si>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</si>
  <si>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</si>
  <si>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</si>
  <si>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</si>
  <si>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</si>
  <si>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</si>
  <si>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</si>
  <si>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</si>
  <si>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</si>
  <si>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</si>
  <si>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</si>
  <si>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</si>
  <si>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</si>
  <si>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</si>
  <si>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</si>
  <si>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</si>
  <si>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</si>
  <si>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</si>
  <si>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</si>
  <si>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</si>
  <si>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</si>
  <si>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</si>
  <si>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</si>
  <si>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</si>
  <si>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</si>
  <si>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</si>
  <si>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</si>
  <si>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</si>
  <si>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</si>
  <si>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</si>
  <si>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</si>
  <si>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</si>
  <si>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</si>
  <si>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</si>
  <si>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</si>
  <si>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</si>
  <si>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</si>
  <si>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</si>
  <si>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</si>
  <si>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</si>
  <si>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</si>
  <si>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</si>
  <si>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</si>
  <si>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</si>
  <si>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</si>
  <si>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</si>
  <si>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</si>
  <si>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</si>
  <si>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</si>
  <si>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</si>
  <si>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</si>
  <si>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</si>
  <si>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</si>
  <si>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</si>
  <si>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</si>
  <si>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</si>
  <si>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</si>
  <si>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</si>
  <si>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</si>
  <si>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</si>
  <si>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</si>
  <si>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</si>
  <si>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</si>
  <si>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</si>
  <si>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</si>
  <si>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</si>
  <si>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</si>
  <si>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</si>
  <si>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</si>
  <si>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</si>
  <si>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</si>
  <si>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</si>
  <si>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</si>
  <si>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</si>
  <si>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</si>
  <si>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</si>
  <si>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</si>
  <si>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</si>
  <si>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</si>
  <si>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</si>
  <si>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</si>
  <si>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</si>
  <si>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</si>
  <si>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</si>
  <si>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</si>
  <si>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</si>
  <si>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</si>
  <si>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</si>
  <si>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</si>
  <si>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</si>
  <si>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</si>
  <si>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</si>
  <si>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</si>
  <si>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</si>
  <si>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</si>
  <si>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</si>
  <si>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</si>
  <si>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</si>
  <si>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</si>
  <si>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</si>
  <si>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</si>
  <si>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</si>
  <si>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</si>
  <si>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</si>
  <si>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</si>
  <si>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</si>
  <si>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</si>
  <si>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</si>
  <si>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</si>
  <si>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</si>
  <si>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</si>
  <si>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</si>
  <si>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</si>
  <si>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</si>
  <si>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</si>
  <si>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</si>
  <si>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</si>
  <si>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</si>
  <si>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</si>
  <si>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</si>
  <si>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</si>
  <si>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</si>
  <si>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</si>
  <si>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</si>
  <si>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</si>
  <si>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</si>
  <si>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</si>
  <si>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</si>
  <si>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</si>
  <si>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</si>
  <si>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</si>
  <si>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</si>
  <si>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</si>
  <si>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</si>
  <si>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</si>
  <si>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</si>
  <si>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</si>
  <si>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</si>
  <si>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</si>
  <si>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</si>
  <si>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</si>
  <si>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</si>
  <si>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</si>
  <si>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</si>
  <si>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</si>
  <si>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</si>
  <si>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</si>
  <si>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</si>
  <si>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</si>
  <si>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</si>
  <si>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</si>
  <si>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</si>
  <si>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</si>
  <si>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</si>
  <si>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</si>
  <si>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</si>
  <si>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</si>
  <si>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</si>
  <si>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</si>
  <si>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</si>
  <si>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</si>
  <si>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</si>
  <si>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</si>
  <si>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</si>
  <si>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</si>
  <si>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</si>
  <si>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</si>
  <si>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</si>
  <si>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</si>
  <si>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</si>
  <si>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</si>
  <si>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</si>
  <si>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</si>
  <si>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</si>
  <si>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</si>
  <si>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</si>
  <si>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</si>
  <si>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</si>
  <si>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</si>
  <si>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</si>
  <si>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</si>
  <si>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</si>
  <si>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</si>
  <si>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</si>
  <si>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</si>
  <si>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</si>
  <si>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</si>
  <si>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</si>
  <si>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</si>
  <si>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</si>
  <si>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</si>
  <si>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</si>
  <si>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</si>
  <si>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</si>
  <si>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</si>
  <si>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</si>
  <si>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</si>
  <si>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</si>
  <si>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</si>
  <si>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</si>
  <si>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</si>
  <si>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</si>
  <si>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</si>
  <si>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</si>
  <si>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</si>
  <si>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</si>
  <si>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</si>
  <si>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</si>
  <si>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</si>
  <si>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</si>
  <si>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</si>
  <si>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</si>
  <si>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</si>
  <si>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</si>
  <si>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</si>
  <si>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</si>
  <si>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</si>
  <si>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</si>
  <si>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</si>
  <si>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</si>
  <si>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</si>
  <si>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</si>
  <si>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</si>
  <si>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</si>
  <si>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</si>
  <si>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</si>
  <si>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</si>
  <si>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</si>
  <si>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</si>
  <si>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</si>
  <si>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</si>
  <si>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</si>
  <si>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</si>
  <si>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</si>
  <si>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</si>
  <si>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</si>
  <si>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</si>
  <si>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</si>
  <si>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</si>
  <si>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</si>
  <si>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</si>
  <si>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</si>
  <si>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</si>
  <si>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</si>
  <si>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</si>
  <si>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</si>
  <si>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</si>
  <si>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</si>
  <si>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</si>
  <si>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</si>
  <si>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</si>
  <si>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</si>
  <si>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</si>
  <si>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</si>
  <si>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</si>
  <si>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</si>
  <si>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</si>
  <si>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</si>
  <si>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</si>
  <si>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</si>
  <si>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</si>
  <si>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</si>
  <si>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</si>
  <si>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</si>
  <si>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</si>
  <si>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</si>
  <si>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</si>
  <si>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</si>
  <si>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</si>
  <si>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</si>
  <si>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</si>
  <si>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</si>
  <si>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</si>
  <si>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</si>
  <si>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</si>
  <si>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</si>
  <si>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</si>
  <si>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</si>
  <si>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</si>
  <si>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</si>
  <si>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</si>
  <si>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</si>
  <si>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</si>
  <si>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</si>
  <si>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</si>
  <si>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</si>
  <si>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</si>
  <si>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</si>
  <si>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</si>
  <si>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</si>
  <si>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</si>
  <si>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</si>
  <si>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</si>
  <si>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</si>
  <si>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</si>
  <si>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</si>
  <si>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</si>
  <si>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</si>
  <si>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</si>
  <si>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</si>
  <si>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</si>
  <si>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</si>
  <si>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</si>
  <si>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</si>
  <si>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</si>
  <si>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</si>
  <si>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</si>
  <si>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</si>
  <si>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</si>
  <si>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</si>
  <si>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</si>
  <si>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</si>
  <si>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</si>
  <si>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</si>
  <si>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</si>
  <si>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</si>
  <si>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</si>
  <si>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</si>
  <si>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</si>
  <si>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</si>
  <si>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</si>
  <si>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</si>
  <si>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</si>
  <si>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</si>
  <si>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</si>
  <si>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</si>
  <si>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</si>
  <si>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</si>
  <si>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</si>
  <si>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</si>
  <si>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</si>
  <si>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</si>
  <si>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</si>
  <si>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</si>
  <si>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</si>
  <si>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</si>
  <si>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</si>
  <si>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</si>
  <si>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</si>
  <si>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</si>
  <si>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</si>
  <si>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</si>
  <si>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</si>
  <si>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</si>
  <si>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</si>
  <si>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</si>
  <si>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</si>
  <si>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</si>
  <si>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</si>
  <si>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</si>
  <si>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</si>
  <si>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</si>
  <si>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</si>
  <si>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</si>
  <si>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</si>
  <si>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</si>
  <si>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</si>
  <si>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</si>
  <si>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</si>
  <si>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</si>
  <si>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</si>
  <si>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</si>
  <si>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</si>
  <si>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</si>
  <si>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</si>
  <si>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</si>
  <si>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</si>
  <si>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</si>
  <si>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</si>
  <si>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</si>
  <si>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</si>
  <si>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</si>
  <si>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</si>
  <si>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</si>
  <si>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</si>
  <si>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</si>
  <si>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</si>
  <si>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</si>
  <si>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</si>
  <si>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</si>
  <si>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</si>
  <si>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</si>
  <si>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</si>
  <si>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</si>
  <si>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</si>
  <si>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</si>
  <si>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</si>
  <si>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</si>
  <si>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</si>
  <si>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</si>
  <si>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</si>
  <si>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</si>
  <si>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</si>
  <si>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</si>
  <si>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</si>
  <si>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</si>
  <si>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</si>
  <si>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</si>
  <si>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</si>
  <si>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</si>
  <si>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</si>
  <si>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</si>
  <si>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</si>
  <si>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</si>
  <si>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</si>
  <si>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</si>
  <si>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</si>
  <si>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</si>
  <si>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</si>
  <si>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</si>
  <si>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</si>
  <si>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</si>
  <si>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</si>
  <si>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</si>
  <si>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</si>
  <si>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</si>
  <si>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</si>
  <si>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</si>
  <si>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</si>
  <si>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</si>
  <si>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</si>
  <si>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</si>
  <si>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</si>
  <si>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</si>
  <si>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</si>
  <si>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</si>
  <si>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</si>
  <si>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</si>
  <si>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</si>
  <si>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</si>
  <si>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</si>
  <si>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</si>
  <si>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</si>
  <si>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</si>
  <si>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</si>
  <si>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</si>
  <si>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</si>
  <si>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</si>
  <si>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</si>
  <si>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</si>
  <si>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</si>
  <si>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</si>
  <si>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</si>
  <si>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</si>
  <si>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</si>
  <si>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</si>
  <si>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</si>
  <si>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</si>
  <si>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</si>
  <si>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</si>
  <si>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</si>
  <si>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</si>
  <si>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</si>
  <si>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</si>
  <si>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</si>
  <si>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</si>
  <si>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</si>
  <si>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</si>
  <si>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</si>
  <si>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</si>
  <si>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</si>
  <si>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</si>
  <si>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</si>
  <si>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</si>
  <si>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</si>
  <si>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</si>
  <si>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</si>
  <si>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</si>
  <si>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</si>
  <si>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</si>
  <si>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</si>
  <si>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</si>
  <si>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</si>
  <si>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</si>
  <si>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</si>
  <si>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</si>
  <si>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</si>
  <si>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</si>
  <si>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</si>
  <si>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</si>
  <si>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</si>
  <si>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</si>
  <si>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</si>
  <si>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</si>
  <si>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</si>
  <si>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</si>
  <si>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</si>
  <si>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</si>
  <si>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</si>
  <si>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</si>
  <si>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</si>
  <si>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</si>
  <si>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</si>
  <si>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</si>
  <si>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</si>
  <si>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</si>
  <si>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</si>
  <si>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</si>
  <si>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</si>
  <si>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</si>
  <si>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</si>
  <si>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</si>
  <si>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</si>
  <si>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</si>
  <si>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</si>
  <si>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</si>
  <si>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</si>
  <si>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</si>
  <si>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</si>
  <si>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</si>
  <si>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</si>
  <si>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</si>
  <si>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</si>
  <si>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</si>
  <si>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</si>
  <si>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</si>
  <si>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</si>
  <si>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</si>
  <si>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</si>
  <si>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</si>
  <si>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</si>
  <si>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</si>
  <si>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</si>
  <si>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</si>
  <si>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</si>
  <si>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</si>
  <si>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</si>
  <si>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</si>
  <si>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</si>
  <si>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</si>
  <si>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</si>
  <si>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</si>
  <si>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</si>
  <si>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</si>
  <si>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</si>
  <si>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</si>
  <si>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</si>
  <si>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</si>
  <si>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</si>
  <si>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</si>
  <si>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</si>
  <si>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</si>
  <si>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</si>
  <si>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</si>
  <si>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</si>
  <si>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</si>
  <si>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</si>
  <si>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</si>
  <si>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</si>
  <si>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</si>
  <si>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</si>
  <si>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</si>
  <si>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</si>
  <si>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</si>
  <si>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</si>
  <si>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</si>
  <si>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</si>
  <si>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</si>
  <si>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</si>
  <si>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</si>
  <si>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</si>
  <si>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</si>
  <si>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</si>
  <si>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</si>
  <si>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</si>
  <si>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</si>
  <si>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</si>
  <si>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</si>
  <si>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</si>
  <si>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</si>
  <si>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</si>
  <si>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</si>
  <si>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</si>
  <si>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</si>
  <si>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</si>
  <si>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</si>
  <si>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</si>
  <si>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</si>
  <si>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</si>
  <si>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</si>
  <si>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</si>
  <si>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</si>
  <si>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</si>
  <si>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</si>
  <si>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</si>
  <si>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</si>
  <si>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</si>
  <si>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</si>
  <si>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</si>
  <si>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</si>
  <si>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</si>
  <si>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</si>
  <si>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</si>
  <si>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</si>
  <si>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</si>
  <si>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</si>
  <si>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</si>
  <si>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</si>
  <si>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</si>
  <si>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</si>
  <si>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</si>
  <si>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</si>
  <si>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</si>
  <si>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</si>
  <si>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</si>
  <si>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</si>
  <si>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</si>
  <si>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</si>
  <si>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</si>
  <si>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</si>
  <si>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</si>
  <si>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</si>
  <si>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</si>
  <si>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</si>
  <si>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</si>
  <si>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</si>
  <si>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</si>
  <si>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</si>
  <si>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</si>
  <si>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</si>
  <si>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</si>
  <si>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</si>
  <si>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</si>
  <si>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</si>
  <si>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</si>
  <si>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</si>
  <si>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</si>
  <si>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</si>
  <si>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</si>
  <si>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</si>
  <si>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</si>
  <si>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</si>
  <si>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</si>
  <si>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</si>
  <si>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</si>
  <si>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</si>
  <si>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</si>
  <si>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</si>
  <si>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</si>
  <si>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</si>
  <si>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</si>
  <si>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</si>
  <si>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</si>
  <si>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</si>
  <si>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</si>
  <si>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</si>
  <si>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</si>
  <si>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</si>
  <si>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</si>
  <si>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</si>
  <si>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</si>
  <si>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</si>
  <si>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</si>
  <si>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</si>
  <si>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</si>
  <si>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</si>
  <si>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</si>
  <si>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</si>
  <si>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</si>
  <si>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</si>
  <si>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</si>
  <si>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</si>
  <si>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</si>
  <si>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</si>
  <si>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</si>
  <si>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</si>
  <si>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</si>
  <si>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</si>
  <si>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</si>
  <si>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</si>
  <si>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</si>
  <si>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</si>
  <si>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</si>
  <si>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</si>
  <si>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</si>
  <si>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</si>
  <si>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</si>
  <si>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</si>
  <si>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</si>
  <si>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</si>
  <si>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</si>
  <si>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</si>
  <si>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</si>
  <si>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</si>
  <si>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</si>
  <si>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</si>
  <si>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</si>
  <si>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</si>
  <si>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</si>
  <si>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</si>
  <si>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</si>
  <si>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</si>
  <si>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</si>
  <si>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</si>
  <si>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</si>
  <si>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</si>
  <si>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</si>
  <si>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</si>
  <si>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</si>
  <si>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</si>
  <si>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</si>
  <si>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</si>
  <si>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</si>
  <si>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</si>
  <si>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</si>
  <si>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</si>
  <si>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</si>
  <si>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</si>
  <si>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</si>
  <si>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</si>
  <si>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</si>
  <si>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</si>
  <si>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</si>
  <si>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</si>
  <si>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</si>
  <si>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</si>
  <si>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</si>
  <si>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</si>
  <si>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</si>
  <si>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</si>
  <si>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</si>
  <si>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</si>
  <si>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</si>
  <si>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</si>
  <si>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</si>
  <si>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</si>
  <si>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</si>
  <si>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</si>
  <si>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</si>
  <si>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</si>
  <si>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</si>
  <si>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</si>
  <si>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</si>
  <si>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</si>
  <si>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</si>
  <si>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</si>
  <si>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</si>
  <si>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</si>
  <si>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</si>
  <si>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</si>
  <si>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</si>
  <si>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</si>
  <si>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</si>
  <si>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</si>
  <si>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</si>
  <si>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</si>
  <si>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</si>
  <si>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</si>
  <si>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</si>
  <si>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</si>
  <si>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</si>
  <si>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</si>
  <si>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</si>
  <si>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</si>
  <si>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</si>
  <si>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</si>
  <si>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</si>
  <si>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</si>
  <si>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</si>
  <si>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</si>
  <si>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</si>
  <si>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</si>
  <si>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</si>
  <si>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</si>
  <si>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</si>
  <si>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</si>
  <si>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</si>
  <si>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</si>
  <si>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</si>
  <si>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</si>
  <si>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</si>
  <si>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</si>
  <si>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</si>
  <si>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</si>
  <si>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</si>
  <si>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</si>
  <si>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</si>
  <si>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</si>
  <si>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</si>
  <si>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</si>
  <si>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</si>
  <si>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</si>
  <si>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</si>
  <si>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</si>
  <si>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</si>
  <si>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</si>
  <si>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</si>
  <si>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</si>
  <si>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</si>
  <si>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</si>
  <si>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</si>
  <si>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</si>
  <si>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</si>
  <si>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</si>
  <si>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</si>
  <si>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</si>
  <si>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</si>
  <si>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</si>
  <si>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</si>
  <si>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</si>
  <si>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</si>
  <si>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</si>
  <si>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</si>
  <si>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</si>
  <si>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</si>
  <si>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</si>
  <si>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</si>
  <si>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</si>
  <si>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</si>
  <si>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</si>
  <si>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</si>
  <si>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</si>
  <si>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</si>
  <si>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</si>
  <si>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</si>
  <si>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</si>
  <si>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</si>
  <si>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</si>
  <si>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</si>
  <si>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</si>
  <si>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</si>
  <si>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</si>
  <si>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</si>
  <si>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</si>
  <si>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</si>
  <si>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</si>
  <si>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</si>
  <si>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</si>
  <si>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</si>
  <si>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</si>
  <si>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</si>
  <si>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</si>
  <si>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</si>
  <si>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</si>
  <si>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</si>
  <si>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</si>
  <si>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</si>
  <si>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</si>
  <si>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</si>
  <si>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</si>
  <si>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</si>
  <si>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</si>
  <si>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</si>
  <si>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</si>
  <si>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</si>
  <si>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</si>
  <si>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</si>
  <si>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</si>
  <si>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</si>
  <si>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</si>
  <si>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</si>
  <si>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</si>
  <si>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</si>
  <si>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</si>
  <si>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</si>
  <si>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</si>
  <si>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</si>
  <si>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</si>
  <si>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</si>
  <si>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</si>
  <si>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</si>
  <si>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</si>
  <si>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</si>
  <si>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</si>
  <si>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</si>
  <si>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</si>
  <si>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</si>
  <si>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</si>
  <si>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</si>
  <si>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</si>
  <si>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</si>
  <si>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</si>
  <si>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</si>
  <si>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</si>
  <si>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</si>
  <si>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</si>
  <si>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</si>
  <si>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</si>
  <si>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</si>
  <si>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</si>
  <si>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</si>
  <si>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</si>
  <si>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</si>
  <si>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</si>
  <si>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</si>
  <si>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</si>
  <si>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</si>
  <si>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</si>
  <si>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</si>
  <si>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</si>
  <si>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</si>
  <si>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</si>
  <si>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</si>
  <si>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</si>
  <si>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</si>
  <si>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</si>
  <si>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</si>
  <si>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</si>
  <si>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</si>
  <si>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</si>
  <si>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</si>
  <si>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</si>
  <si>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</si>
  <si>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</si>
  <si>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</si>
  <si>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</si>
  <si>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</si>
  <si>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</si>
  <si>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</si>
  <si>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</si>
  <si>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</si>
  <si>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</si>
  <si>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</si>
  <si>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</si>
  <si>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</si>
  <si>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</si>
  <si>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</si>
  <si>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</si>
  <si>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</si>
  <si>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</si>
  <si>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</si>
  <si>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</si>
  <si>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</si>
  <si>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</si>
  <si>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</si>
  <si>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</si>
  <si>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</si>
  <si>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</si>
  <si>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</si>
  <si>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</si>
  <si>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</si>
  <si>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</si>
  <si>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</si>
  <si>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</si>
  <si>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</si>
  <si>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</si>
  <si>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</si>
  <si>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</si>
  <si>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</si>
  <si>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</si>
  <si>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</si>
  <si>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</si>
  <si>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</si>
  <si>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</si>
  <si>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</si>
  <si>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</si>
  <si>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</si>
  <si>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</si>
  <si>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</si>
  <si>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</si>
  <si>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</si>
  <si>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</si>
  <si>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</si>
  <si>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</si>
  <si>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</si>
  <si>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</si>
  <si>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</si>
  <si>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</si>
  <si>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</si>
  <si>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</si>
  <si>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</si>
  <si>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</si>
  <si>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</si>
  <si>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</si>
  <si>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</si>
  <si>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</si>
  <si>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</si>
  <si>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</si>
  <si>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</si>
  <si>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</si>
  <si>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</si>
  <si>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</si>
  <si>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</si>
  <si>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</si>
  <si>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</si>
  <si>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</si>
  <si>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</si>
  <si>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</si>
  <si>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</si>
  <si>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</si>
  <si>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</si>
  <si>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</si>
  <si>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</si>
  <si>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</si>
  <si>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</si>
  <si>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</si>
  <si>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</si>
  <si>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</si>
  <si>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</si>
  <si>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</si>
  <si>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</si>
  <si>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</si>
  <si>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</si>
  <si>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</si>
  <si>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</si>
  <si>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</si>
  <si>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</si>
  <si>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</si>
  <si>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</si>
  <si>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</si>
  <si>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</si>
  <si>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</si>
  <si>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</si>
  <si>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</si>
  <si>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</si>
  <si>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</si>
  <si>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</si>
  <si>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</si>
  <si>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</si>
  <si>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</si>
  <si>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</si>
  <si>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</si>
  <si>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</si>
  <si>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</si>
  <si>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</si>
  <si>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</si>
  <si>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</si>
  <si>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</si>
  <si>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</si>
  <si>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</si>
  <si>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</si>
  <si>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</si>
  <si>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</si>
  <si>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</si>
  <si>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</si>
  <si>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</si>
  <si>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</si>
  <si>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</si>
  <si>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</si>
  <si>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</si>
  <si>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</si>
  <si>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</si>
  <si>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</si>
  <si>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</si>
  <si>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</si>
  <si>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</si>
  <si>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</si>
  <si>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</si>
  <si>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</si>
  <si>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</si>
  <si>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</si>
  <si>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</si>
  <si>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</si>
  <si>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</si>
  <si>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</si>
  <si>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</si>
  <si>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</si>
  <si>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</si>
  <si>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</si>
  <si>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</si>
  <si>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</si>
  <si>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</si>
  <si>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</si>
  <si>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</si>
  <si>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</si>
  <si>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</si>
  <si>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</si>
  <si>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</si>
  <si>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</si>
  <si>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</si>
  <si>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</si>
  <si>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</si>
  <si>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</si>
  <si>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</si>
  <si>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</si>
  <si>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</si>
  <si>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</si>
  <si>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</si>
  <si>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</si>
  <si>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</si>
  <si>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</si>
  <si>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</si>
  <si>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</si>
  <si>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</si>
  <si>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</si>
  <si>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</si>
  <si>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</si>
  <si>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</si>
  <si>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</si>
  <si>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</si>
  <si>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</si>
  <si>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</si>
  <si>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</si>
  <si>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</si>
  <si>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</si>
  <si>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</si>
  <si>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</si>
  <si>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</si>
  <si>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</si>
  <si>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</si>
  <si>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</si>
  <si>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</si>
  <si>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</si>
  <si>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</si>
  <si>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</si>
  <si>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</si>
  <si>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</si>
  <si>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</si>
  <si>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</si>
  <si>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</si>
  <si>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</si>
  <si>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</si>
  <si>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</si>
  <si>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</si>
  <si>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</si>
  <si>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</si>
  <si>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</si>
  <si>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</si>
  <si>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</si>
  <si>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</si>
  <si>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</si>
  <si>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</si>
  <si>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</si>
  <si>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</si>
  <si>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</si>
  <si>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</si>
  <si>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</si>
  <si>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</si>
  <si>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</si>
  <si>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</si>
  <si>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</si>
  <si>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</si>
  <si>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</si>
  <si>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</si>
  <si>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</si>
  <si>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</si>
  <si>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</si>
  <si>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</si>
  <si>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</si>
  <si>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</si>
  <si>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</si>
  <si>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</si>
  <si>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</si>
  <si>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</si>
  <si>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</si>
  <si>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</si>
  <si>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</si>
  <si>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</si>
  <si>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</si>
  <si>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</si>
  <si>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</si>
  <si>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</si>
  <si>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</si>
  <si>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</si>
  <si>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</si>
  <si>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</si>
  <si>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</si>
  <si>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</si>
  <si>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</si>
  <si>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</si>
  <si>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</si>
  <si>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</si>
  <si>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</si>
  <si>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</si>
  <si>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</si>
  <si>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</si>
  <si>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</si>
  <si>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</si>
  <si>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</si>
  <si>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</si>
  <si>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</si>
  <si>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</si>
  <si>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</si>
  <si>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</si>
  <si>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</si>
  <si>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</si>
  <si>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</si>
  <si>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</si>
  <si>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</si>
  <si>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</si>
  <si>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</si>
  <si>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</si>
  <si>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</si>
  <si>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</si>
  <si>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</si>
  <si>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</si>
  <si>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</si>
  <si>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</si>
  <si>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</si>
  <si>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</si>
  <si>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</si>
  <si>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</si>
  <si>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</si>
  <si>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</si>
  <si>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</si>
  <si>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</si>
  <si>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</si>
  <si>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</si>
  <si>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</si>
  <si>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</si>
  <si>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</si>
  <si>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</si>
  <si>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</si>
  <si>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</si>
  <si>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</si>
  <si>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</si>
  <si>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</si>
  <si>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</si>
  <si>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</si>
  <si>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</si>
  <si>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</si>
  <si>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</si>
  <si>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</si>
  <si>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</si>
  <si>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</si>
  <si>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</si>
  <si>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</si>
  <si>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</si>
  <si>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</si>
  <si>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</si>
  <si>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</si>
  <si>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</si>
  <si>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</si>
  <si>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</si>
  <si>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</si>
  <si>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</si>
  <si>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</si>
  <si>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</si>
  <si>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</si>
  <si>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</si>
  <si>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</si>
  <si>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</si>
  <si>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</si>
  <si>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</si>
  <si>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</si>
  <si>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</si>
  <si>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</si>
  <si>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</si>
  <si>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</si>
  <si>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</si>
  <si>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</si>
  <si>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</si>
  <si>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</si>
  <si>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</si>
  <si>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</si>
  <si>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</si>
  <si>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</si>
  <si>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</si>
  <si>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</si>
  <si>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</si>
  <si>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</si>
  <si>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</si>
  <si>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</si>
  <si>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</si>
  <si>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</si>
  <si>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</si>
  <si>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</si>
  <si>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</si>
  <si>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</si>
  <si>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</si>
  <si>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</si>
  <si>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</si>
  <si>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</si>
  <si>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</si>
  <si>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</si>
  <si>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</si>
  <si>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</si>
  <si>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</si>
  <si>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</si>
  <si>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</si>
  <si>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</si>
  <si>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</si>
  <si>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</si>
  <si>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</si>
  <si>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</si>
  <si>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</si>
  <si>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</si>
  <si>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</si>
  <si>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</si>
  <si>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</si>
  <si>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</si>
  <si>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</si>
  <si>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</si>
  <si>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</si>
  <si>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</si>
  <si>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</si>
  <si>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</si>
  <si>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</si>
  <si>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</si>
  <si>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</si>
  <si>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</si>
  <si>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</si>
  <si>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</si>
  <si>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</si>
  <si>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</si>
  <si>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</si>
  <si>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</si>
  <si>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</si>
  <si>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</si>
  <si>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</si>
  <si>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</si>
  <si>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</si>
  <si>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</si>
  <si>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</si>
  <si>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</si>
  <si>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</si>
  <si>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</si>
  <si>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</si>
  <si>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</si>
  <si>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</si>
  <si>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</si>
  <si>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</si>
  <si>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</si>
  <si>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</si>
  <si>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</si>
  <si>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</si>
  <si>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</si>
  <si>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</si>
  <si>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</si>
  <si>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</si>
  <si>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</si>
  <si>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</si>
  <si>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</si>
  <si>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</si>
  <si>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</si>
  <si>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</si>
  <si>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</si>
  <si>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</si>
  <si>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</si>
  <si>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</si>
  <si>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</si>
  <si>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</si>
  <si>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</si>
  <si>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</si>
  <si>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</si>
  <si>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</si>
  <si>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</si>
  <si>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</si>
  <si>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</si>
  <si>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</si>
  <si>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</si>
  <si>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</si>
  <si>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</si>
  <si>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</si>
  <si>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</si>
  <si>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</si>
  <si>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</si>
  <si>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</si>
  <si>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</si>
  <si>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</si>
  <si>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</si>
  <si>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</si>
  <si>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</si>
  <si>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</si>
  <si>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</si>
  <si>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</si>
  <si>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</si>
  <si>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</si>
  <si>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</si>
  <si>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</si>
  <si>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</si>
  <si>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</si>
  <si>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</si>
  <si>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</si>
  <si>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</si>
  <si>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</si>
  <si>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</si>
  <si>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</si>
  <si>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</si>
  <si>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</si>
  <si>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</si>
  <si>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</si>
  <si>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</si>
  <si>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</si>
  <si>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</si>
  <si>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</si>
  <si>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</si>
  <si>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</si>
  <si>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</si>
  <si>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</si>
  <si>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</si>
  <si>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</si>
  <si>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</si>
  <si>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</si>
  <si>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</si>
  <si>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</si>
  <si>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</si>
  <si>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</si>
  <si>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</si>
  <si>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</si>
  <si>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</si>
  <si>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</si>
  <si>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</si>
  <si>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</si>
  <si>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</si>
  <si>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</si>
  <si>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</si>
  <si>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</si>
  <si>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</si>
  <si>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</si>
  <si>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</si>
  <si>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</si>
  <si>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</si>
  <si>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</si>
  <si>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</si>
  <si>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</si>
  <si>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</si>
  <si>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</si>
  <si>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</si>
  <si>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</si>
  <si>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</si>
  <si>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</si>
  <si>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</si>
  <si>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</si>
  <si>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</si>
  <si>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</si>
  <si>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</si>
  <si>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</si>
  <si>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</si>
  <si>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</si>
  <si>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</si>
  <si>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</si>
  <si>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</si>
  <si>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</si>
  <si>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</si>
  <si>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</si>
  <si>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</si>
  <si>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</si>
  <si>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</si>
  <si>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</si>
  <si>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</si>
  <si>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</si>
  <si>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</si>
  <si>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</si>
  <si>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</si>
  <si>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</si>
  <si>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</si>
  <si>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</si>
  <si>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</si>
  <si>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</si>
  <si>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</si>
  <si>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</si>
  <si>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</si>
  <si>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</si>
  <si>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</si>
  <si>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</si>
  <si>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</si>
  <si>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</si>
  <si>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</si>
  <si>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</si>
  <si>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</si>
  <si>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</si>
  <si>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</si>
  <si>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</si>
  <si>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</si>
  <si>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</si>
  <si>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</si>
  <si>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</si>
  <si>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</si>
  <si>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</si>
  <si>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</si>
  <si>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</si>
  <si>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</si>
  <si>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</si>
  <si>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</si>
  <si>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</si>
  <si>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</si>
  <si>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</si>
  <si>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</si>
  <si>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</si>
  <si>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</si>
  <si>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</si>
  <si>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</si>
  <si>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</si>
  <si>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</si>
  <si>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</si>
  <si>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</si>
  <si>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</si>
  <si>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</si>
  <si>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</si>
  <si>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</si>
  <si>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</si>
  <si>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</si>
  <si>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</si>
  <si>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</si>
  <si>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</si>
  <si>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</si>
  <si>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</si>
  <si>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</si>
  <si>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</si>
  <si>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</si>
  <si>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</si>
  <si>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</si>
  <si>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</si>
  <si>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</si>
  <si>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</si>
  <si>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</si>
  <si>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</si>
  <si>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</si>
  <si>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</si>
  <si>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</si>
  <si>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</si>
  <si>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</si>
  <si>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</si>
  <si>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</si>
  <si>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</si>
  <si>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</si>
  <si>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</si>
  <si>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</si>
  <si>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</si>
  <si>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</si>
  <si>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</si>
  <si>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</si>
  <si>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</si>
  <si>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</si>
  <si>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</si>
  <si>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</si>
  <si>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</si>
  <si>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</si>
  <si>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</si>
  <si>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</si>
  <si>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</si>
  <si>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</si>
  <si>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</si>
  <si>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</si>
  <si>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</si>
  <si>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</si>
  <si>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</si>
  <si>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</si>
  <si>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</si>
  <si>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</si>
  <si>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</si>
  <si>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</si>
  <si>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</si>
  <si>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</si>
  <si>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</si>
  <si>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</si>
  <si>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</si>
  <si>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</si>
  <si>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</si>
  <si>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</si>
  <si>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</si>
  <si>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</si>
  <si>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</si>
  <si>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</si>
  <si>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</si>
  <si>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</si>
  <si>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</si>
  <si>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</si>
  <si>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</si>
  <si>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</si>
  <si>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</si>
  <si>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</si>
  <si>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</si>
  <si>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</si>
  <si>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</si>
  <si>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</si>
  <si>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</si>
  <si>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</si>
  <si>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</si>
  <si>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</si>
  <si>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</si>
  <si>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</si>
  <si>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</si>
  <si>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</si>
  <si>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</si>
  <si>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</si>
  <si>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</si>
  <si>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</si>
  <si>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</si>
  <si>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</si>
  <si>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</si>
  <si>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</si>
  <si>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</si>
  <si>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</si>
  <si>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</si>
  <si>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</si>
  <si>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</si>
  <si>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</si>
  <si>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</si>
  <si>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</si>
  <si>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</si>
  <si>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</si>
  <si>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</si>
  <si>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</si>
  <si>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</si>
  <si>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</si>
  <si>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</si>
  <si>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</si>
  <si>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</si>
  <si>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</si>
  <si>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</si>
  <si>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</si>
  <si>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</si>
  <si>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</si>
  <si>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</si>
  <si>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</si>
  <si>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</si>
  <si>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</si>
  <si>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</si>
  <si>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</si>
  <si>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</si>
  <si>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</si>
  <si>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</si>
  <si>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</si>
  <si>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</si>
  <si>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</si>
  <si>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</si>
  <si>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</si>
  <si>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</si>
  <si>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</si>
  <si>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</si>
  <si>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</si>
  <si>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</si>
  <si>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</si>
  <si>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</si>
  <si>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</si>
  <si>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</si>
  <si>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</si>
  <si>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</si>
  <si>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</si>
  <si>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</si>
  <si>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</si>
  <si>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</si>
  <si>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</si>
  <si>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</si>
  <si>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</si>
  <si>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</si>
  <si>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</si>
  <si>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</si>
  <si>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</si>
  <si>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</si>
  <si>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</si>
  <si>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</si>
  <si>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</si>
  <si>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</si>
  <si>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</si>
  <si>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</si>
  <si>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</si>
  <si>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</si>
  <si>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</si>
  <si>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</si>
  <si>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</si>
  <si>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</si>
  <si>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</si>
  <si>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</si>
  <si>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</si>
  <si>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</si>
  <si>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</si>
  <si>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</si>
  <si>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</si>
  <si>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</si>
  <si>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</si>
  <si>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</si>
  <si>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</si>
  <si>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</si>
  <si>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</si>
  <si>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</si>
  <si>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</si>
  <si>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</si>
  <si>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</si>
  <si>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</si>
  <si>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</si>
  <si>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</si>
  <si>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</si>
  <si>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</si>
  <si>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</si>
  <si>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</si>
  <si>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</si>
  <si>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</si>
  <si>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</si>
  <si>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</si>
  <si>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</si>
  <si>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</si>
  <si>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</si>
  <si>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</si>
  <si>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</si>
  <si>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</si>
  <si>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</si>
  <si>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</si>
  <si>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</si>
  <si>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</si>
  <si>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</si>
  <si>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</si>
  <si>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</si>
  <si>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</si>
  <si>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</si>
  <si>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</si>
  <si>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</si>
  <si>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</si>
  <si>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</si>
  <si>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</si>
  <si>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</si>
  <si>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</si>
  <si>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</si>
  <si>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</si>
  <si>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</si>
  <si>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</si>
  <si>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</si>
  <si>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</si>
  <si>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</si>
  <si>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</si>
  <si>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</si>
  <si>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</si>
  <si>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</si>
  <si>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</si>
  <si>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</si>
  <si>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</si>
  <si>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</si>
  <si>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</si>
  <si>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</si>
  <si>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</si>
  <si>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</si>
  <si>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</si>
  <si>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</si>
  <si>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</si>
  <si>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</si>
  <si>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</si>
  <si>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</si>
  <si>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</si>
  <si>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</si>
  <si>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</si>
  <si>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</si>
  <si>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</si>
  <si>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</si>
  <si>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</si>
  <si>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</si>
  <si>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</si>
  <si>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</si>
  <si>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</si>
  <si>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</si>
  <si>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</si>
  <si>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</si>
  <si>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</si>
  <si>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</si>
  <si>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</si>
  <si>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</si>
  <si>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</si>
  <si>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</si>
  <si>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</si>
  <si>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</si>
  <si>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</si>
  <si>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</si>
  <si>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</si>
  <si>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</si>
  <si>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</si>
  <si>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</si>
  <si>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</si>
  <si>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</si>
  <si>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</si>
  <si>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</si>
  <si>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</si>
  <si>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</si>
  <si>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</si>
  <si>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</si>
  <si>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</si>
  <si>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</si>
  <si>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</si>
  <si>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</si>
  <si>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</si>
  <si>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</si>
  <si>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</si>
  <si>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</si>
  <si>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</si>
  <si>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</si>
  <si>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</si>
  <si>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</si>
  <si>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</si>
  <si>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</si>
  <si>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</si>
  <si>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</si>
  <si>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</si>
  <si>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</si>
  <si>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</si>
  <si>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</si>
  <si>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</si>
  <si>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</si>
  <si>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</si>
  <si>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</si>
  <si>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</si>
  <si>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</si>
  <si>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</si>
  <si>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</si>
  <si>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</si>
  <si>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</si>
  <si>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</si>
  <si>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</si>
  <si>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</si>
  <si>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</si>
  <si>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</si>
  <si>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</si>
  <si>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</si>
  <si>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</si>
  <si>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</si>
  <si>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</si>
  <si>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</si>
  <si>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</si>
  <si>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</si>
  <si>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</si>
  <si>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</si>
  <si>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</si>
  <si>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</si>
  <si>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</si>
  <si>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</si>
  <si>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</si>
  <si>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</si>
  <si>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</si>
  <si>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</si>
  <si>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</si>
  <si>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</si>
  <si>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</si>
  <si>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</si>
  <si>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</si>
  <si>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</si>
  <si>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</si>
  <si>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</si>
  <si>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</si>
  <si>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</si>
  <si>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</si>
  <si>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</si>
  <si>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</si>
  <si>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</si>
  <si>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</si>
  <si>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</si>
  <si>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</si>
  <si>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</si>
  <si>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</si>
  <si>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</si>
  <si>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</si>
  <si>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</si>
  <si>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</si>
  <si>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</si>
  <si>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</si>
  <si>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</si>
  <si>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</si>
  <si>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</si>
  <si>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</si>
  <si>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</si>
  <si>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</si>
  <si>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</si>
  <si>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</si>
  <si>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</si>
  <si>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</si>
  <si>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</si>
  <si>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</si>
  <si>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</si>
  <si>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</si>
  <si>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</si>
  <si>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</si>
  <si>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</si>
  <si>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</si>
  <si>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</si>
  <si>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</si>
  <si>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</si>
  <si>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</si>
  <si>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</si>
  <si>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</si>
  <si>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</si>
  <si>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</si>
  <si>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</si>
  <si>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</si>
  <si>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</si>
  <si>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</si>
  <si>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</si>
  <si>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</si>
  <si>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</si>
  <si>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</si>
  <si>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</si>
  <si>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</si>
  <si>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</si>
  <si>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</si>
  <si>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</si>
  <si>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</si>
  <si>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</si>
  <si>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</si>
  <si>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</si>
  <si>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</si>
  <si>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</si>
  <si>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</si>
  <si>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</si>
  <si>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</si>
  <si>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</si>
  <si>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</si>
  <si>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</si>
  <si>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</si>
  <si>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</si>
  <si>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</si>
  <si>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</si>
  <si>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</si>
  <si>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</si>
  <si>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</si>
  <si>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</si>
  <si>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</si>
  <si>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</si>
  <si>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</si>
  <si>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</si>
  <si>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</si>
  <si>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</si>
  <si>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</si>
  <si>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</si>
  <si>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</si>
  <si>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</si>
  <si>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</si>
  <si>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</si>
  <si>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</si>
  <si>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</si>
  <si>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</si>
  <si>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</si>
  <si>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</si>
  <si>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</si>
  <si>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</si>
  <si>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</si>
  <si>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</si>
  <si>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</si>
  <si>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</si>
  <si>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</si>
  <si>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</si>
  <si>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</si>
  <si>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</si>
  <si>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</si>
  <si>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</si>
  <si>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</si>
  <si>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</si>
  <si>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</si>
  <si>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</si>
  <si>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</si>
  <si>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</si>
  <si>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</si>
  <si>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</si>
  <si>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</si>
  <si>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</si>
  <si>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</si>
  <si>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</si>
  <si>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</si>
  <si>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</si>
  <si>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</si>
  <si>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</si>
  <si>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</si>
  <si>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</si>
  <si>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</si>
  <si>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</si>
  <si>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</si>
  <si>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</si>
  <si>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</si>
  <si>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</si>
  <si>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</si>
  <si>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</si>
  <si>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</si>
  <si>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</si>
  <si>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</si>
  <si>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</si>
  <si>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</si>
  <si>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</si>
  <si>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</si>
  <si>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</si>
  <si>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</si>
  <si>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</si>
  <si>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</si>
  <si>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</si>
  <si>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</si>
  <si>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</si>
  <si>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</si>
  <si>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</si>
  <si>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</si>
  <si>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</si>
  <si>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</si>
  <si>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</si>
  <si>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</si>
  <si>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</si>
  <si>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</si>
  <si>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</si>
  <si>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</si>
  <si>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</si>
  <si>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</si>
  <si>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</si>
  <si>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</si>
  <si>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</si>
  <si>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</si>
  <si>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</si>
  <si>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</si>
  <si>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</si>
  <si>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</si>
  <si>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</si>
  <si>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</si>
  <si>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</si>
  <si>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</si>
  <si>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</si>
  <si>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</si>
  <si>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</si>
  <si>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</si>
  <si>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</si>
  <si>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</si>
  <si>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</si>
  <si>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</si>
  <si>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</si>
  <si>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</si>
  <si>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</si>
  <si>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</si>
  <si>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</si>
  <si>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</si>
  <si>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</si>
  <si>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</si>
  <si>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</si>
  <si>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</si>
  <si>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</si>
  <si>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</si>
  <si>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</si>
  <si>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</si>
  <si>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</si>
  <si>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</si>
  <si>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</si>
  <si>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</si>
  <si>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</si>
  <si>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</si>
  <si>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</si>
  <si>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</si>
  <si>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</si>
  <si>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</si>
  <si>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</si>
  <si>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</si>
  <si>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</si>
  <si>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</si>
  <si>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</si>
  <si>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</si>
  <si>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</si>
  <si>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</si>
  <si>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</si>
  <si>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</si>
  <si>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</si>
  <si>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</si>
  <si>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</si>
  <si>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</si>
  <si>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</si>
  <si>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</si>
  <si>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</si>
  <si>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</si>
  <si>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</si>
  <si>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</si>
  <si>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</si>
  <si>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</si>
  <si>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</si>
  <si>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</si>
  <si>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</si>
  <si>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</si>
  <si>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</si>
  <si>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</si>
  <si>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</si>
  <si>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</si>
  <si>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</si>
  <si>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</si>
  <si>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</si>
  <si>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</si>
  <si>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</si>
  <si>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</si>
  <si>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</si>
  <si>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</si>
  <si>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</si>
  <si>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</si>
  <si>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</si>
  <si>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</si>
  <si>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</si>
  <si>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</si>
  <si>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</si>
  <si>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</si>
  <si>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</si>
  <si>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</si>
  <si>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</si>
  <si>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</si>
  <si>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</si>
  <si>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</si>
  <si>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</si>
  <si>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</si>
  <si>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</si>
  <si>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</si>
  <si>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</si>
  <si>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</si>
  <si>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</si>
  <si>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</si>
  <si>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</si>
  <si>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</si>
  <si>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</si>
  <si>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</si>
  <si>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</si>
  <si>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</si>
  <si>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</si>
  <si>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</si>
  <si>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</si>
  <si>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</si>
  <si>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</si>
  <si>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</si>
  <si>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</si>
  <si>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</si>
  <si>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</si>
  <si>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</si>
  <si>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</si>
  <si>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</si>
  <si>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</si>
  <si>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</si>
  <si>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</si>
  <si>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</si>
  <si>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</si>
  <si>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</si>
  <si>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</si>
  <si>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</si>
  <si>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</si>
  <si>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</si>
  <si>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</si>
  <si>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</si>
  <si>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</si>
  <si>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</si>
  <si>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</si>
  <si>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</si>
  <si>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</si>
  <si>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</si>
  <si>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</si>
  <si>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</si>
  <si>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</si>
  <si>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</si>
  <si>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</si>
  <si>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</si>
  <si>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</si>
  <si>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</si>
  <si>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</si>
  <si>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</si>
  <si>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</si>
  <si>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</si>
  <si>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</si>
  <si>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</si>
  <si>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</si>
  <si>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</si>
  <si>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</si>
  <si>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</si>
  <si>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</si>
  <si>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</si>
  <si>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</si>
  <si>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</si>
  <si>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</si>
  <si>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</si>
  <si>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</si>
  <si>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</si>
  <si>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</si>
  <si>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</si>
  <si>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</si>
  <si>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</si>
  <si>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</si>
  <si>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</si>
  <si>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</si>
  <si>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</si>
  <si>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</si>
  <si>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</si>
  <si>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</si>
  <si>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</si>
  <si>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</si>
  <si>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</si>
  <si>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</si>
  <si>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</si>
  <si>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</si>
  <si>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</si>
  <si>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</si>
  <si>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</si>
  <si>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</si>
  <si>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</si>
  <si>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</si>
  <si>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</si>
  <si>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</si>
  <si>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</si>
  <si>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</si>
  <si>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</si>
  <si>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</si>
  <si>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</si>
  <si>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</si>
  <si>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</si>
  <si>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</si>
  <si>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</si>
  <si>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</si>
  <si>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</si>
  <si>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</si>
  <si>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</si>
  <si>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</si>
  <si>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</si>
  <si>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</si>
  <si>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</si>
  <si>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</si>
  <si>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</si>
  <si>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</si>
  <si>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</si>
  <si>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</si>
  <si>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</si>
  <si>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</si>
  <si>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</si>
  <si>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</si>
  <si>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</si>
  <si>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</si>
  <si>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</si>
  <si>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</si>
  <si>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</si>
  <si>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</si>
  <si>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</si>
  <si>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</si>
  <si>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</si>
  <si>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</si>
  <si>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</si>
  <si>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</si>
  <si>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</si>
  <si>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</si>
  <si>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</si>
  <si>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</si>
  <si>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</si>
  <si>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</si>
  <si>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</si>
  <si>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</si>
  <si>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</si>
  <si>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</si>
  <si>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</si>
  <si>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</si>
  <si>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</si>
  <si>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</si>
  <si>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</si>
  <si>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</si>
  <si>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</si>
  <si>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</si>
  <si>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</si>
  <si>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</si>
  <si>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</si>
  <si>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</si>
  <si>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</si>
  <si>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</si>
  <si>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</si>
  <si>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</si>
  <si>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</si>
  <si>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</si>
  <si>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</si>
  <si>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</si>
  <si>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</si>
  <si>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</si>
  <si>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</si>
  <si>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</si>
  <si>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</si>
  <si>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</si>
  <si>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</si>
  <si>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</si>
  <si>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</si>
  <si>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</si>
  <si>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</si>
  <si>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</si>
  <si>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</si>
  <si>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</si>
  <si>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</si>
  <si>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</si>
  <si>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</si>
  <si>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</si>
  <si>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</si>
  <si>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</si>
  <si>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</si>
  <si>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</si>
  <si>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</si>
  <si>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</si>
  <si>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</si>
  <si>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</si>
  <si>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</si>
  <si>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</si>
  <si>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</si>
  <si>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</si>
  <si>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</si>
  <si>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</si>
  <si>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</si>
  <si>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</si>
  <si>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</si>
  <si>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</si>
  <si>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</si>
  <si>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</si>
  <si>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</si>
  <si>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</si>
  <si>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</si>
  <si>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</si>
  <si>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</si>
  <si>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</si>
  <si>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</si>
  <si>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</si>
  <si>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</si>
  <si>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</si>
  <si>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</si>
  <si>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</si>
  <si>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</si>
  <si>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</si>
  <si>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</si>
  <si>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</si>
  <si>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</si>
  <si>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</si>
  <si>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</si>
  <si>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</si>
  <si>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</si>
  <si>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</si>
  <si>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</si>
  <si>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</si>
  <si>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</si>
  <si>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</si>
  <si>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</si>
  <si>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</si>
  <si>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</si>
  <si>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</si>
  <si>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</si>
  <si>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</si>
  <si>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</si>
  <si>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</si>
  <si>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</si>
  <si>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</si>
  <si>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</si>
  <si>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</si>
  <si>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</si>
  <si>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</si>
  <si>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</si>
  <si>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</si>
  <si>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</si>
  <si>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</si>
  <si>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</si>
  <si>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</si>
  <si>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</si>
  <si>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</si>
  <si>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</si>
  <si>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</si>
  <si>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</si>
  <si>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</si>
  <si>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</si>
  <si>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</si>
  <si>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</si>
  <si>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</si>
  <si>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</si>
  <si>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</si>
  <si>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</si>
  <si>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</si>
  <si>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</si>
  <si>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</si>
  <si>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</si>
  <si>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</si>
  <si>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</si>
  <si>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</si>
  <si>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</si>
  <si>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</si>
  <si>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</si>
  <si>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</si>
  <si>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</si>
  <si>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</si>
  <si>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</si>
  <si>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</si>
  <si>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</si>
  <si>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</si>
  <si>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</si>
  <si>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</si>
  <si>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</si>
  <si>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</si>
  <si>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</si>
  <si>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</si>
  <si>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</si>
  <si>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</si>
  <si>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</si>
  <si>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</si>
  <si>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</si>
  <si>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</si>
  <si>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</si>
  <si>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</si>
  <si>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</si>
  <si>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</si>
  <si>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</si>
  <si>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</si>
  <si>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</si>
  <si>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</si>
  <si>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</si>
  <si>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</si>
  <si>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</si>
  <si>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</si>
  <si>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</si>
  <si>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</si>
  <si>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</si>
  <si>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</si>
  <si>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</si>
  <si>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</si>
  <si>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</si>
  <si>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</si>
  <si>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</si>
  <si>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</si>
  <si>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</si>
  <si>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</si>
  <si>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</si>
  <si>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</si>
  <si>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</si>
  <si>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</si>
  <si>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</si>
  <si>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</si>
  <si>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</si>
  <si>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</si>
  <si>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</si>
  <si>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</si>
  <si>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</si>
  <si>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</si>
  <si>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</si>
  <si>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</si>
  <si>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</si>
  <si>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</si>
  <si>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</si>
  <si>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</si>
  <si>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</si>
  <si>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</si>
  <si>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</si>
  <si>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</si>
  <si>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</si>
  <si>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</si>
  <si>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</si>
  <si>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</si>
  <si>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</si>
  <si>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</si>
  <si>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</si>
  <si>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</si>
  <si>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</si>
  <si>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</si>
  <si>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</si>
  <si>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</si>
  <si>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</si>
  <si>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</si>
  <si>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</si>
  <si>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</si>
  <si>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</si>
  <si>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</si>
  <si>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</si>
  <si>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</si>
  <si>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</si>
  <si>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</si>
  <si>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</si>
  <si>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</si>
  <si>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</si>
  <si>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</si>
  <si>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</si>
  <si>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</si>
  <si>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</si>
  <si>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</si>
  <si>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</si>
  <si>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</si>
  <si>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</si>
  <si>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</si>
  <si>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</si>
  <si>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</si>
  <si>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</si>
  <si>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</si>
  <si>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</si>
  <si>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</si>
  <si>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</si>
  <si>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</si>
  <si>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</si>
  <si>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</si>
  <si>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</si>
  <si>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</si>
  <si>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</si>
  <si>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</si>
  <si>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</si>
  <si>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</si>
  <si>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</si>
  <si>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</si>
  <si>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</si>
  <si>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</si>
  <si>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</si>
  <si>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</si>
  <si>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</si>
  <si>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</si>
  <si>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</si>
  <si>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</si>
  <si>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</si>
  <si>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</si>
  <si>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</si>
  <si>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</si>
  <si>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</si>
  <si>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</si>
  <si>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</si>
  <si>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</si>
  <si>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</si>
  <si>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</si>
  <si>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</si>
  <si>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</si>
  <si>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</si>
  <si>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</si>
  <si>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</si>
  <si>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</si>
  <si>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</si>
  <si>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</si>
  <si>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</si>
  <si>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</si>
  <si>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</si>
  <si>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</si>
  <si>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</si>
  <si>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</si>
  <si>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</si>
  <si>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</si>
  <si>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</si>
  <si>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</si>
  <si>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</si>
  <si>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</si>
  <si>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</si>
  <si>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</si>
  <si>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</si>
  <si>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</si>
  <si>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</si>
  <si>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</si>
  <si>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</si>
  <si>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</si>
  <si>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</si>
  <si>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</si>
  <si>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</si>
  <si>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</si>
  <si>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</si>
  <si>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</si>
  <si>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</si>
  <si>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</si>
  <si>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</si>
  <si>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</si>
  <si>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</si>
  <si>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</si>
  <si>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</si>
  <si>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</si>
  <si>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</si>
  <si>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</si>
  <si>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</si>
  <si>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</si>
  <si>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</si>
  <si>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</si>
  <si>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</si>
  <si>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</si>
  <si>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</si>
  <si>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</si>
  <si>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</si>
  <si>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</si>
  <si>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</si>
  <si>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</si>
  <si>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</si>
  <si>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</si>
  <si>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</si>
  <si>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</si>
  <si>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</si>
  <si>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</si>
  <si>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</si>
  <si>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</si>
  <si>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</si>
  <si>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</si>
  <si>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</si>
  <si>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</si>
  <si>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</si>
  <si>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</si>
  <si>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</si>
  <si>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</si>
  <si>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</si>
  <si>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</si>
  <si>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</si>
  <si>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</si>
  <si>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</si>
  <si>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</si>
  <si>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</si>
  <si>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</si>
  <si>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</si>
  <si>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</si>
  <si>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</si>
  <si>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</si>
  <si>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</si>
  <si>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</si>
  <si>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</si>
  <si>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</si>
  <si>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</si>
  <si>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</si>
  <si>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</si>
  <si>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</si>
  <si>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</si>
  <si>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</si>
  <si>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</si>
  <si>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</si>
  <si>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</si>
  <si>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</si>
  <si>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</si>
  <si>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</si>
  <si>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</si>
  <si>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</si>
  <si>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</si>
  <si>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</si>
  <si>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</si>
  <si>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</si>
  <si>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</si>
  <si>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</si>
  <si>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</si>
  <si>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</si>
  <si>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</si>
  <si>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</si>
  <si>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</si>
  <si>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</si>
  <si>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</si>
  <si>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</si>
  <si>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</si>
  <si>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</si>
  <si>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</si>
  <si>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</si>
  <si>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</si>
  <si>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</si>
  <si>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</si>
  <si>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</si>
  <si>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</si>
  <si>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</si>
  <si>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</si>
  <si>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</si>
  <si>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</si>
  <si>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</si>
  <si>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</si>
  <si>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</si>
  <si>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</si>
  <si>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</si>
  <si>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</si>
  <si>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</si>
  <si>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</si>
  <si>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</si>
  <si>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</si>
  <si>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</si>
  <si>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</si>
  <si>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</si>
  <si>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</si>
  <si>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</si>
  <si>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</si>
  <si>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</si>
  <si>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</si>
  <si>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</si>
  <si>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</si>
  <si>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</si>
  <si>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</si>
  <si>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</si>
  <si>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</si>
  <si>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</si>
  <si>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</si>
  <si>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</si>
  <si>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</si>
  <si>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</si>
  <si>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</si>
  <si>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</si>
  <si>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</si>
  <si>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</si>
  <si>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</si>
  <si>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</si>
  <si>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</si>
  <si>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</si>
  <si>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</si>
  <si>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</si>
  <si>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</si>
  <si>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</si>
  <si>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</si>
  <si>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</si>
  <si>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</si>
  <si>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</si>
  <si>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</si>
  <si>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</si>
  <si>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</si>
  <si>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</si>
  <si>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</si>
  <si>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</si>
  <si>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</si>
  <si>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</si>
  <si>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</si>
  <si>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</si>
  <si>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</si>
  <si>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</si>
  <si>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</si>
  <si>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</si>
  <si>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</si>
  <si>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</si>
  <si>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</si>
  <si>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</si>
  <si>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</si>
  <si>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</si>
  <si>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</si>
  <si>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</si>
  <si>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</si>
  <si>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</si>
  <si>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</si>
  <si>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</si>
  <si>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</si>
  <si>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</si>
  <si>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</si>
  <si>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</si>
  <si>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</si>
  <si>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</si>
  <si>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</si>
  <si>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</si>
  <si>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</si>
  <si>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</si>
  <si>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</si>
  <si>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</si>
  <si>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</si>
  <si>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</si>
  <si>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</si>
  <si>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</si>
  <si>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</si>
  <si>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</si>
  <si>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</si>
  <si>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</si>
  <si>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</si>
  <si>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</si>
  <si>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</si>
  <si>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</si>
  <si>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</si>
  <si>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</si>
  <si>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</si>
  <si>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</si>
  <si>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</si>
  <si>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</si>
  <si>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</si>
  <si>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</si>
  <si>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</si>
  <si>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</si>
  <si>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</si>
  <si>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</si>
  <si>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</si>
  <si>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</si>
  <si>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</si>
  <si>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</si>
  <si>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</si>
  <si>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</si>
  <si>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</si>
  <si>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</si>
  <si>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</si>
  <si>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</si>
  <si>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</si>
  <si>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</si>
  <si>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</si>
  <si>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</si>
  <si>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</si>
  <si>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</si>
  <si>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</si>
  <si>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</si>
  <si>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</si>
  <si>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</si>
  <si>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</si>
  <si>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</si>
  <si>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</si>
  <si>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</si>
  <si>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</si>
  <si>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</si>
  <si>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</si>
  <si>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</si>
  <si>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</si>
  <si>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</si>
  <si>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</si>
  <si>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</si>
  <si>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</si>
  <si>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</si>
  <si>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</si>
  <si>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</si>
  <si>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</si>
  <si>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</si>
  <si>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</si>
  <si>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</si>
  <si>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</si>
  <si>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</si>
  <si>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</si>
  <si>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</si>
  <si>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</si>
  <si>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</si>
  <si>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</si>
  <si>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</si>
  <si>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</si>
  <si>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</si>
  <si>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</si>
  <si>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</si>
  <si>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</si>
  <si>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</si>
  <si>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</si>
  <si>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</si>
  <si>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</si>
  <si>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</si>
  <si>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</si>
  <si>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</si>
  <si>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</si>
  <si>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</si>
  <si>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</si>
  <si>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</si>
  <si>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</si>
  <si>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</si>
  <si>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</si>
  <si>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</si>
  <si>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</si>
  <si>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</si>
  <si>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</si>
  <si>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</si>
  <si>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</si>
  <si>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</si>
  <si>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</si>
  <si>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</si>
  <si>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</si>
  <si>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</si>
  <si>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</si>
  <si>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</si>
  <si>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</si>
  <si>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</si>
  <si>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</si>
  <si>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</si>
  <si>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</si>
  <si>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</si>
  <si>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</si>
  <si>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</si>
  <si>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</si>
  <si>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</si>
  <si>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</si>
  <si>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</si>
  <si>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</si>
  <si>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</si>
  <si>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</si>
  <si>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</si>
  <si>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</si>
  <si>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</si>
  <si>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</si>
  <si>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</si>
  <si>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</si>
  <si>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</si>
  <si>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</si>
  <si>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</si>
  <si>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</si>
  <si>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</si>
  <si>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</si>
  <si>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</si>
  <si>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</si>
  <si>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</si>
  <si>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</si>
  <si>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</si>
  <si>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</si>
  <si>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</si>
  <si>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</si>
  <si>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</si>
  <si>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</si>
  <si>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</si>
  <si>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</si>
  <si>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</si>
  <si>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</si>
  <si>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</si>
  <si>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</si>
  <si>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</si>
  <si>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</si>
  <si>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</si>
  <si>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</si>
  <si>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</si>
  <si>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</si>
  <si>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</si>
  <si>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</si>
  <si>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</si>
  <si>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</si>
  <si>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</si>
  <si>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</si>
  <si>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</si>
  <si>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</si>
  <si>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</si>
  <si>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</si>
  <si>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</si>
  <si>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</si>
  <si>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</si>
  <si>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</si>
  <si>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</si>
  <si>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</si>
  <si>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</si>
  <si>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</si>
  <si>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</si>
  <si>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</si>
  <si>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</si>
  <si>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</si>
  <si>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</si>
  <si>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</si>
  <si>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</si>
  <si>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</si>
  <si>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</si>
  <si>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</si>
  <si>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</si>
  <si>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</si>
  <si>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</si>
  <si>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</si>
  <si>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</si>
  <si>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</si>
  <si>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</si>
  <si>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</si>
  <si>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</si>
  <si>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</si>
  <si>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</si>
  <si>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</si>
  <si>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</si>
  <si>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</si>
  <si>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</si>
  <si>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</si>
  <si>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</si>
  <si>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</si>
  <si>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</si>
  <si>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</si>
  <si>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</si>
  <si>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</si>
  <si>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</si>
  <si>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</si>
  <si>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</si>
  <si>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</si>
  <si>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</si>
  <si>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</si>
  <si>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</si>
  <si>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</si>
  <si>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</si>
  <si>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</si>
  <si>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</si>
  <si>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</si>
  <si>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</si>
  <si>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</si>
  <si>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</si>
  <si>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</si>
  <si>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</si>
  <si>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</si>
  <si>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</si>
  <si>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</si>
  <si>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</si>
  <si>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</si>
  <si>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</si>
  <si>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</si>
  <si>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</si>
  <si>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</si>
  <si>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</si>
  <si>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</si>
  <si>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</si>
  <si>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</si>
  <si>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</si>
  <si>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</si>
  <si>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</si>
  <si>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</si>
  <si>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</si>
  <si>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</si>
  <si>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</si>
  <si>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</si>
  <si>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</si>
  <si>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</si>
  <si>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</si>
  <si>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</si>
  <si>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</si>
  <si>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</si>
  <si>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</si>
  <si>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</si>
  <si>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</si>
  <si>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</si>
  <si>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</si>
  <si>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</si>
  <si>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</si>
  <si>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</si>
  <si>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</si>
  <si>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</si>
  <si>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</si>
  <si>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</si>
  <si>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</si>
  <si>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</si>
  <si>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</si>
  <si>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</si>
  <si>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</si>
  <si>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</si>
  <si>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</si>
  <si>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</si>
  <si>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</si>
  <si>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</si>
  <si>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</si>
  <si>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</si>
  <si>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</si>
  <si>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</si>
  <si>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</si>
  <si>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</si>
  <si>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</si>
  <si>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</si>
  <si>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</si>
  <si>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</si>
  <si>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</si>
  <si>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</si>
  <si>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</si>
  <si>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</si>
  <si>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</si>
  <si>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</si>
  <si>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</si>
  <si>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</si>
  <si>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</si>
  <si>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</si>
  <si>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</si>
  <si>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</si>
  <si>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</si>
  <si>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</si>
  <si>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</si>
  <si>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</si>
  <si>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</si>
  <si>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</si>
  <si>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</si>
  <si>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</si>
  <si>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</si>
  <si>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</si>
  <si>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</si>
  <si>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</si>
  <si>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</si>
  <si>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</si>
  <si>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</si>
  <si>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</si>
  <si>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</si>
  <si>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</si>
  <si>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</si>
  <si>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</si>
  <si>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</si>
  <si>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</si>
  <si>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</si>
  <si>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</si>
  <si>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</si>
  <si>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</si>
  <si>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</si>
  <si>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</si>
  <si>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</si>
  <si>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</si>
  <si>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</si>
  <si>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</si>
  <si>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</si>
  <si>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</si>
  <si>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</si>
  <si>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</si>
  <si>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</si>
  <si>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</si>
  <si>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</si>
  <si>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</si>
  <si>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</si>
  <si>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</si>
  <si>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</si>
  <si>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</si>
  <si>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</si>
  <si>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</si>
  <si>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</si>
  <si>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</si>
  <si>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</si>
  <si>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</si>
  <si>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</si>
  <si>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</si>
  <si>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</si>
  <si>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</si>
  <si>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</si>
  <si>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</si>
  <si>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</si>
  <si>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</si>
  <si>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</si>
  <si>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</si>
  <si>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</si>
  <si>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</si>
  <si>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</si>
  <si>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</si>
  <si>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</si>
  <si>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</si>
  <si>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</si>
  <si>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</si>
  <si>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</si>
  <si>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</si>
  <si>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</si>
  <si>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</si>
  <si>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</si>
  <si>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</si>
  <si>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</si>
  <si>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</si>
  <si>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</si>
  <si>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</si>
  <si>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</si>
  <si>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</si>
  <si>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</si>
  <si>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</si>
  <si>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</si>
  <si>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</si>
  <si>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</si>
  <si>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</si>
  <si>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</si>
  <si>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</si>
  <si>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</si>
  <si>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</si>
  <si>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</si>
  <si>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</si>
  <si>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</si>
  <si>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</si>
  <si>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</si>
  <si>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</si>
  <si>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</si>
  <si>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</si>
  <si>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</si>
  <si>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</si>
  <si>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</si>
  <si>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</si>
  <si>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</si>
  <si>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</si>
  <si>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</si>
  <si>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</si>
  <si>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</si>
  <si>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</si>
  <si>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</si>
  <si>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</si>
  <si>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</si>
  <si>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</si>
  <si>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</si>
  <si>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</si>
  <si>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</si>
  <si>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</si>
  <si>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</si>
  <si>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</si>
  <si>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</si>
  <si>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</si>
  <si>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</si>
  <si>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</si>
  <si>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</si>
  <si>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</si>
  <si>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</si>
  <si>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</si>
  <si>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</si>
  <si>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</si>
  <si>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</si>
  <si>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</si>
  <si>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</si>
  <si>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</si>
  <si>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</si>
  <si>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</si>
  <si>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</si>
  <si>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</si>
  <si>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</si>
  <si>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</si>
  <si>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</si>
  <si>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</si>
  <si>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</si>
  <si>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</si>
  <si>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</si>
  <si>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</si>
  <si>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</si>
  <si>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</si>
  <si>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</si>
  <si>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</si>
  <si>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</si>
  <si>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</si>
  <si>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</si>
  <si>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</si>
  <si>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</si>
  <si>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</si>
  <si>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</si>
  <si>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</si>
  <si>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</si>
  <si>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</si>
  <si>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</si>
  <si>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</si>
  <si>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</si>
  <si>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</si>
  <si>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</si>
  <si>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</si>
  <si>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</si>
  <si>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</si>
  <si>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</si>
  <si>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</si>
  <si>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</si>
  <si>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</si>
  <si>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</si>
  <si>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</si>
  <si>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</si>
  <si>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</si>
  <si>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</si>
  <si>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</si>
  <si>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</si>
  <si>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</si>
  <si>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</si>
  <si>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</si>
  <si>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</si>
  <si>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</si>
  <si>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</si>
  <si>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</si>
  <si>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</si>
  <si>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</si>
  <si>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</si>
  <si>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</si>
  <si>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</si>
  <si>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</si>
  <si>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</si>
  <si>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</si>
  <si>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</si>
  <si>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</si>
  <si>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</si>
  <si>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</si>
  <si>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</si>
  <si>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</si>
  <si>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</si>
  <si>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</si>
  <si>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</si>
  <si>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</si>
  <si>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</si>
  <si>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</si>
  <si>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</si>
  <si>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</si>
  <si>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</si>
  <si>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</si>
  <si>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</si>
  <si>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</si>
  <si>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</si>
  <si>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</si>
  <si>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</si>
  <si>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</si>
  <si>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</si>
  <si>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</si>
  <si>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</si>
  <si>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</si>
  <si>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</si>
  <si>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</si>
  <si>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</si>
  <si>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</si>
  <si>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</si>
  <si>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</si>
  <si>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</si>
  <si>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</si>
  <si>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</si>
  <si>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</si>
  <si>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</si>
  <si>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</si>
  <si>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</si>
  <si>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</si>
  <si>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</si>
  <si>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</si>
  <si>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</si>
  <si>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</si>
  <si>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</si>
  <si>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</si>
  <si>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</si>
  <si>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</si>
  <si>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</si>
  <si>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</si>
  <si>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</si>
  <si>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</si>
  <si>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</si>
  <si>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</si>
  <si>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</si>
  <si>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</si>
  <si>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</si>
  <si>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</si>
  <si>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</si>
  <si>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</si>
  <si>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</si>
  <si>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</si>
  <si>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</si>
  <si>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</si>
  <si>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</si>
  <si>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</si>
  <si>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</si>
  <si>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</si>
  <si>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</si>
  <si>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</si>
  <si>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</si>
  <si>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</si>
  <si>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</si>
  <si>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</si>
  <si>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</si>
  <si>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</si>
  <si>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</si>
  <si>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</si>
  <si>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</si>
  <si>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</si>
  <si>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</si>
  <si>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</si>
  <si>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</si>
  <si>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</si>
  <si>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</si>
  <si>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</si>
  <si>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</si>
  <si>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</si>
  <si>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</si>
  <si>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</si>
  <si>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</si>
  <si>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</si>
  <si>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</si>
  <si>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</si>
  <si>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</si>
  <si>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</si>
  <si>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</si>
  <si>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</si>
  <si>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</si>
  <si>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</si>
  <si>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</si>
  <si>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</si>
  <si>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</si>
  <si>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</si>
  <si>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</si>
  <si>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</si>
  <si>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</si>
  <si>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</si>
  <si>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</si>
  <si>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</si>
  <si>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</si>
  <si>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</si>
  <si>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</si>
  <si>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</si>
  <si>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</si>
  <si>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</si>
  <si>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</si>
  <si>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</si>
  <si>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</si>
  <si>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</si>
  <si>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</si>
  <si>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</si>
  <si>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</si>
  <si>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</si>
  <si>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</si>
  <si>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</si>
  <si>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</si>
  <si>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</si>
  <si>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</si>
  <si>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</si>
  <si>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</si>
  <si>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</si>
  <si>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</si>
  <si>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</si>
  <si>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</si>
  <si>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</si>
  <si>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</si>
  <si>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</si>
  <si>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</si>
  <si>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</si>
  <si>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</si>
  <si>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</si>
  <si>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</si>
  <si>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</si>
  <si>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</si>
  <si>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</si>
  <si>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</si>
  <si>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</si>
  <si>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</si>
  <si>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</si>
  <si>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</si>
  <si>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</si>
  <si>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</si>
  <si>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</si>
  <si>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</si>
  <si>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</si>
  <si>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</si>
  <si>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</si>
  <si>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</si>
  <si>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</si>
  <si>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</si>
  <si>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</si>
  <si>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</si>
  <si>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</si>
  <si>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</si>
  <si>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</si>
  <si>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</si>
  <si>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</si>
  <si>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</si>
  <si>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</si>
  <si>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</si>
  <si>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</si>
  <si>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</si>
  <si>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</si>
  <si>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</si>
  <si>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</si>
  <si>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</si>
  <si>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</si>
  <si>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</si>
  <si>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</si>
  <si>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</si>
  <si>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</si>
  <si>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</si>
  <si>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</si>
  <si>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</si>
  <si>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</si>
  <si>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</si>
  <si>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</si>
  <si>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</si>
  <si>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</si>
  <si>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</si>
  <si>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</si>
  <si>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</si>
  <si>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</si>
  <si>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</si>
  <si>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</si>
  <si>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</si>
  <si>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</si>
  <si>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</si>
  <si>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</si>
  <si>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</si>
  <si>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</si>
  <si>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</si>
  <si>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</si>
  <si>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</si>
  <si>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</si>
  <si>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</si>
  <si>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</si>
  <si>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</si>
  <si>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</si>
  <si>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</si>
  <si>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</si>
  <si>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</si>
  <si>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</si>
  <si>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</si>
  <si>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</si>
  <si>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</si>
  <si>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</si>
  <si>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</si>
  <si>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</si>
  <si>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</si>
  <si>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</si>
  <si>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</si>
  <si>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</si>
  <si>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</si>
  <si>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</si>
  <si>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</si>
  <si>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</si>
  <si>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</si>
  <si>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</si>
  <si>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</si>
  <si>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</si>
  <si>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</si>
  <si>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</si>
  <si>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</si>
  <si>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</si>
  <si>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</si>
  <si>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</si>
  <si>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</si>
  <si>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</si>
  <si>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</si>
  <si>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</si>
  <si>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</si>
  <si>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</si>
  <si>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</si>
  <si>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</si>
  <si>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</si>
  <si>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</si>
  <si>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</si>
  <si>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</si>
  <si>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</si>
  <si>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</si>
  <si>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</si>
  <si>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</si>
  <si>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</si>
  <si>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</si>
  <si>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</si>
  <si>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</si>
  <si>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</si>
  <si>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</si>
  <si>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</si>
  <si>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</si>
  <si>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</si>
  <si>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</si>
  <si>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</si>
  <si>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</si>
  <si>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</si>
  <si>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</si>
  <si>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</si>
  <si>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</si>
  <si>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</si>
  <si>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</si>
  <si>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</si>
  <si>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</si>
  <si>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</si>
  <si>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</si>
  <si>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</si>
  <si>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</si>
  <si>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</si>
  <si>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</si>
  <si>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</si>
  <si>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</si>
  <si>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</si>
  <si>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</si>
  <si>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</si>
  <si>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</si>
  <si>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</si>
  <si>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</si>
  <si>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</si>
  <si>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</si>
  <si>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</si>
  <si>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</si>
  <si>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</si>
  <si>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</si>
  <si>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</si>
  <si>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</si>
  <si>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</si>
  <si>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</si>
  <si>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</si>
  <si>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</si>
  <si>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</si>
  <si>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</si>
  <si>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</si>
  <si>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</si>
  <si>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</si>
  <si>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</si>
  <si>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</si>
  <si>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</si>
  <si>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</si>
  <si>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</si>
  <si>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</si>
  <si>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</si>
  <si>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</si>
  <si>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</si>
  <si>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</si>
  <si>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</si>
  <si>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</si>
  <si>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</si>
  <si>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</si>
  <si>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</si>
  <si>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</si>
  <si>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</si>
  <si>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</si>
  <si>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</si>
  <si>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</si>
  <si>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</si>
  <si>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</si>
  <si>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</si>
  <si>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</si>
  <si>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</si>
  <si>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</si>
  <si>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</si>
  <si>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</si>
  <si>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</si>
  <si>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</si>
  <si>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</si>
  <si>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</si>
  <si>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</si>
  <si>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</si>
  <si>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</si>
  <si>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</si>
  <si>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</si>
  <si>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</si>
  <si>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</si>
  <si>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</si>
  <si>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</si>
  <si>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</si>
  <si>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</si>
  <si>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</si>
  <si>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</si>
  <si>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</si>
  <si>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</si>
  <si>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</si>
  <si>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</si>
  <si>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</si>
  <si>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</si>
  <si>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</si>
  <si>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</si>
  <si>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</si>
  <si>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</si>
  <si>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</si>
  <si>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</si>
  <si>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</si>
  <si>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</si>
  <si>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</si>
  <si>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</si>
  <si>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</si>
  <si>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</si>
  <si>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</si>
  <si>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</si>
  <si>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</si>
  <si>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</si>
  <si>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</si>
  <si>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</si>
  <si>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</si>
  <si>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</si>
  <si>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</si>
  <si>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</si>
  <si>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</si>
  <si>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</si>
  <si>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</si>
  <si>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</si>
  <si>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</si>
  <si>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</si>
  <si>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</si>
  <si>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</si>
  <si>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</si>
  <si>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</si>
  <si>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</si>
  <si>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</si>
  <si>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</si>
  <si>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</si>
  <si>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</si>
  <si>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</si>
  <si>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</si>
  <si>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</si>
  <si>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</si>
  <si>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</si>
  <si>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</si>
  <si>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</si>
  <si>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</si>
  <si>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</si>
  <si>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</si>
  <si>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</si>
  <si>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</si>
  <si>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</si>
  <si>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</si>
  <si>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</si>
  <si>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</si>
  <si>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</si>
  <si>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</si>
  <si>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</si>
  <si>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</si>
  <si>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</si>
  <si>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</si>
  <si>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</si>
  <si>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</si>
  <si>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</si>
  <si>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</si>
  <si>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</si>
  <si>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</si>
  <si>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</si>
  <si>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</si>
  <si>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</si>
  <si>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</si>
  <si>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</si>
  <si>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</si>
  <si>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</si>
  <si>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</si>
  <si>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</si>
  <si>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</si>
  <si>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</si>
  <si>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</si>
  <si>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</si>
  <si>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</si>
  <si>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</si>
  <si>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</si>
  <si>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</si>
  <si>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</si>
  <si>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</si>
  <si>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</si>
  <si>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</si>
  <si>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</si>
  <si>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</si>
  <si>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</si>
  <si>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</si>
  <si>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</si>
  <si>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</si>
  <si>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</si>
  <si>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</si>
  <si>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</si>
  <si>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</si>
  <si>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</si>
  <si>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</si>
  <si>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</si>
  <si>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</si>
  <si>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</si>
  <si>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</si>
  <si>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</si>
  <si>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</si>
  <si>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</si>
  <si>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</si>
  <si>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</si>
  <si>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</si>
  <si>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</si>
  <si>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</si>
  <si>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</si>
  <si>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</si>
  <si>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</si>
  <si>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</si>
  <si>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</si>
  <si>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</si>
  <si>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</si>
  <si>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</si>
  <si>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</si>
  <si>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</si>
  <si>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</si>
  <si>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</si>
  <si>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</si>
  <si>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</si>
  <si>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</si>
  <si>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</si>
  <si>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</si>
  <si>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</si>
  <si>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</si>
  <si>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</si>
  <si>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</si>
  <si>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</si>
  <si>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</si>
  <si>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</si>
  <si>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</si>
  <si>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</si>
  <si>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</si>
  <si>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</si>
  <si>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</si>
  <si>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</si>
  <si>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</si>
  <si>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</si>
  <si>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</si>
  <si>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</si>
  <si>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</si>
  <si>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</si>
  <si>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</si>
  <si>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</si>
  <si>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</si>
  <si>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</si>
  <si>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</si>
  <si>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</si>
  <si>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</si>
  <si>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</si>
  <si>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</si>
  <si>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</si>
  <si>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</si>
  <si>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</si>
  <si>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</si>
  <si>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</si>
  <si>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</si>
  <si>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</si>
  <si>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</si>
  <si>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</si>
  <si>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</si>
  <si>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</si>
  <si>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</si>
  <si>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</si>
  <si>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</si>
  <si>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</si>
  <si>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</si>
  <si>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</si>
  <si>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</si>
  <si>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</si>
  <si>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</si>
  <si>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</si>
  <si>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</si>
  <si>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</si>
  <si>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</si>
  <si>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</si>
  <si>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</si>
  <si>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</si>
  <si>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</si>
  <si>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</si>
  <si>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</si>
  <si>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</si>
  <si>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</si>
  <si>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</si>
  <si>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</si>
  <si>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</si>
  <si>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</si>
  <si>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</si>
  <si>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</si>
  <si>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</si>
  <si>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</si>
  <si>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</si>
  <si>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</si>
  <si>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</si>
  <si>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</si>
  <si>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</si>
  <si>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</si>
  <si>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</si>
  <si>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</si>
  <si>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</si>
  <si>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</si>
  <si>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</si>
  <si>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</si>
  <si>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</si>
  <si>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</si>
  <si>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</si>
  <si>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</si>
  <si>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</si>
  <si>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</si>
  <si>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</si>
  <si>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</si>
  <si>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</si>
  <si>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</si>
  <si>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</si>
  <si>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</si>
  <si>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</si>
  <si>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</si>
  <si>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</si>
  <si>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</si>
  <si>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</si>
  <si>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</si>
  <si>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</si>
  <si>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</si>
  <si>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</si>
  <si>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</si>
  <si>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</si>
  <si>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</si>
  <si>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</si>
  <si>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</si>
  <si>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</si>
  <si>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</si>
  <si>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</si>
  <si>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</si>
  <si>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</si>
  <si>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</si>
  <si>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</si>
  <si>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</si>
  <si>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</si>
  <si>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</si>
  <si>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</si>
  <si>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</si>
  <si>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</si>
  <si>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</si>
  <si>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</si>
  <si>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</si>
  <si>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</si>
  <si>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</si>
  <si>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</si>
  <si>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</si>
  <si>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</si>
  <si>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</si>
  <si>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</si>
  <si>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</si>
  <si>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</si>
  <si>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</si>
  <si>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</si>
  <si>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</si>
  <si>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</si>
  <si>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</si>
  <si>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</si>
  <si>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</si>
  <si>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</si>
  <si>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</si>
  <si>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</si>
  <si>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</si>
  <si>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</si>
  <si>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</si>
  <si>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</si>
  <si>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</si>
  <si>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</si>
  <si>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</si>
  <si>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</si>
  <si>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</si>
  <si>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</si>
  <si>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</si>
  <si>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</si>
  <si>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</si>
  <si>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</si>
  <si>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</si>
  <si>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</si>
  <si>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</si>
  <si>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</si>
  <si>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</si>
  <si>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</si>
  <si>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</si>
  <si>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</si>
  <si>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</si>
  <si>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</si>
  <si>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</si>
  <si>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</si>
  <si>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</si>
  <si>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</si>
  <si>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</si>
  <si>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</si>
  <si>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</si>
  <si>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</si>
  <si>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</si>
  <si>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</si>
  <si>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</si>
  <si>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</si>
  <si>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</si>
  <si>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</si>
  <si>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</si>
  <si>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</si>
  <si>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</si>
  <si>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</si>
  <si>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</si>
  <si>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</si>
  <si>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</si>
  <si>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</si>
  <si>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</si>
  <si>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</si>
  <si>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</si>
  <si>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</si>
  <si>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</si>
  <si>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</si>
  <si>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</si>
  <si>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</si>
  <si>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</si>
  <si>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</si>
  <si>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</si>
  <si>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</si>
  <si>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</si>
  <si>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</si>
  <si>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</si>
  <si>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</si>
  <si>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</si>
  <si>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</si>
  <si>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</si>
  <si>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</si>
  <si>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</si>
  <si>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</si>
  <si>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</si>
  <si>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</si>
  <si>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</si>
  <si>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</si>
  <si>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</si>
  <si>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</si>
  <si>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</si>
  <si>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</si>
  <si>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</si>
  <si>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</si>
  <si>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</si>
  <si>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</si>
  <si>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</si>
  <si>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</si>
  <si>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</si>
  <si>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</si>
  <si>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</si>
  <si>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</si>
  <si>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</si>
  <si>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</si>
  <si>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</si>
  <si>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</si>
  <si>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</si>
  <si>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</si>
  <si>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</si>
  <si>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</si>
  <si>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</si>
  <si>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</si>
  <si>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</si>
  <si>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</si>
  <si>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</si>
  <si>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</si>
  <si>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</si>
  <si>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</si>
  <si>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</si>
  <si>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</si>
  <si>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</si>
  <si>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</si>
  <si>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</si>
  <si>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</si>
  <si>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</si>
  <si>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</si>
  <si>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</si>
  <si>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</si>
  <si>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</si>
  <si>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</si>
  <si>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</si>
  <si>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</si>
  <si>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</si>
  <si>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</si>
  <si>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</si>
  <si>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</si>
  <si>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</si>
  <si>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</si>
  <si>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</si>
  <si>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</si>
  <si>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</si>
  <si>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</si>
  <si>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</si>
  <si>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</si>
  <si>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</si>
  <si>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</si>
  <si>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</si>
  <si>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</si>
  <si>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</si>
  <si>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</si>
  <si>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</si>
  <si>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</si>
  <si>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</si>
  <si>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</si>
  <si>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</si>
  <si>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</si>
  <si>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</si>
  <si>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</si>
  <si>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</si>
  <si>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</si>
  <si>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</si>
  <si>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</si>
  <si>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</si>
  <si>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</si>
  <si>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</si>
  <si>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</si>
  <si>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</si>
  <si>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</si>
  <si>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</si>
  <si>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</si>
  <si>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</si>
  <si>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</si>
  <si>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</si>
  <si>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</si>
  <si>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</si>
  <si>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</si>
  <si>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</si>
  <si>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</si>
  <si>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</si>
  <si>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</si>
  <si>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</si>
  <si>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</si>
  <si>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</si>
  <si>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</si>
  <si>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</si>
  <si>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</si>
  <si>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</si>
  <si>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</si>
  <si>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</si>
  <si>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</si>
  <si>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</si>
  <si>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</si>
  <si>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</si>
  <si>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</si>
  <si>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</si>
  <si>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</si>
  <si>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</si>
  <si>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</si>
  <si>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</si>
  <si>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</si>
  <si>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</si>
  <si>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</si>
  <si>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</si>
  <si>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</si>
  <si>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</si>
  <si>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</si>
  <si>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</si>
  <si>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</si>
  <si>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</si>
  <si>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</si>
  <si>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</si>
  <si>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</si>
  <si>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</si>
  <si>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</si>
  <si>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</si>
  <si>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</si>
  <si>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</si>
  <si>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</si>
  <si>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</si>
  <si>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</si>
  <si>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</si>
  <si>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</si>
  <si>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</si>
  <si>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</si>
  <si>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</si>
  <si>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</si>
  <si>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</si>
  <si>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</si>
  <si>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</si>
  <si>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</si>
  <si>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</si>
  <si>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</si>
  <si>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</si>
  <si>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</si>
  <si>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</si>
  <si>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</si>
  <si>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</si>
  <si>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</si>
  <si>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</si>
  <si>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</si>
  <si>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</si>
  <si>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</si>
  <si>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</si>
  <si>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</si>
  <si>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</si>
  <si>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</si>
  <si>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</si>
  <si>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</si>
  <si>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</si>
  <si>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</si>
  <si>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</si>
  <si>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</si>
  <si>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</si>
  <si>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</si>
  <si>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</si>
  <si>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</si>
  <si>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</si>
  <si>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</si>
  <si>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</si>
  <si>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</si>
  <si>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</si>
  <si>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</si>
  <si>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</si>
  <si>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</si>
  <si>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</si>
  <si>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</si>
  <si>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</si>
  <si>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</si>
  <si>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</si>
  <si>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</si>
  <si>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</si>
  <si>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</si>
  <si>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</si>
  <si>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</si>
  <si>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</si>
  <si>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</si>
  <si>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</si>
  <si>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</si>
  <si>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</si>
  <si>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</si>
  <si>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</si>
  <si>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</si>
  <si>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</si>
  <si>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</si>
  <si>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</si>
  <si>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</si>
  <si>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</si>
  <si>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</si>
  <si>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</si>
  <si>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</si>
  <si>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</si>
  <si>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</si>
  <si>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</si>
  <si>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</si>
  <si>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</si>
  <si>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</si>
  <si>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</si>
  <si>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</si>
  <si>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</si>
  <si>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</si>
  <si>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</si>
  <si>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</si>
  <si>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</si>
  <si>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</si>
  <si>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</si>
  <si>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</si>
  <si>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</si>
  <si>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</si>
  <si>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</si>
  <si>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</si>
  <si>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</si>
  <si>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</si>
  <si>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</si>
  <si>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</si>
  <si>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</si>
  <si>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</si>
  <si>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</si>
  <si>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</si>
  <si>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</si>
  <si>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</si>
  <si>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</si>
  <si>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</si>
  <si>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</si>
  <si>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</si>
  <si>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</si>
  <si>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</si>
  <si>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</si>
  <si>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</si>
  <si>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</si>
  <si>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</si>
  <si>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</si>
  <si>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</si>
  <si>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</si>
  <si>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</si>
  <si>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</si>
  <si>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</si>
  <si>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</si>
  <si>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</si>
  <si>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</si>
  <si>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</si>
  <si>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</si>
  <si>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</si>
  <si>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</si>
  <si>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</si>
  <si>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</si>
  <si>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</si>
  <si>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</si>
  <si>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</si>
  <si>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</si>
  <si>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</si>
  <si>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</si>
  <si>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</si>
  <si>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</si>
  <si>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</si>
  <si>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</si>
  <si>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</si>
  <si>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</si>
  <si>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</si>
  <si>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</si>
  <si>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</si>
  <si>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</si>
  <si>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</si>
  <si>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</si>
  <si>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</si>
  <si>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</si>
  <si>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</si>
  <si>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</si>
  <si>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</si>
  <si>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</si>
  <si>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</si>
  <si>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</si>
  <si>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</si>
  <si>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</si>
  <si>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</si>
  <si>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</si>
  <si>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</si>
  <si>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</si>
  <si>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</si>
  <si>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</si>
  <si>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</si>
  <si>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</si>
  <si>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</si>
  <si>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</si>
  <si>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</si>
  <si>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</si>
  <si>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</si>
  <si>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</si>
  <si>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</si>
  <si>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</si>
  <si>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</si>
  <si>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</si>
  <si>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</si>
  <si>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</si>
  <si>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</si>
  <si>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</si>
  <si>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</si>
  <si>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</si>
  <si>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</si>
  <si>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</si>
  <si>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</si>
  <si>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</si>
  <si>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</si>
  <si>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</si>
  <si>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</si>
  <si>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</si>
  <si>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</si>
  <si>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</si>
  <si>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</si>
  <si>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</si>
  <si>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</si>
  <si>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</si>
  <si>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</si>
  <si>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</si>
  <si>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</si>
  <si>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</si>
  <si>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</si>
  <si>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</si>
  <si>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</si>
  <si>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</si>
  <si>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</si>
  <si>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</si>
  <si>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</si>
  <si>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</si>
  <si>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</si>
  <si>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</si>
  <si>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</si>
  <si>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</si>
  <si>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</si>
  <si>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</si>
  <si>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</si>
  <si>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</si>
  <si>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</si>
  <si>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</si>
  <si>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</si>
  <si>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</si>
  <si>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</si>
  <si>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</si>
  <si>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</si>
  <si>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</si>
  <si>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</si>
  <si>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</si>
  <si>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</si>
  <si>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</si>
  <si>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</si>
  <si>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</si>
  <si>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</si>
  <si>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</si>
  <si>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</si>
  <si>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</si>
  <si>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</si>
  <si>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</si>
  <si>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</si>
  <si>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</si>
  <si>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</si>
  <si>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</si>
  <si>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</si>
  <si>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</si>
  <si>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</si>
  <si>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</si>
  <si>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</si>
  <si>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</si>
  <si>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</si>
  <si>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</si>
  <si>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</si>
  <si>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</si>
  <si>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</si>
  <si>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</si>
  <si>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</si>
  <si>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</si>
  <si>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</si>
  <si>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</si>
  <si>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</si>
  <si>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</si>
  <si>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</si>
  <si>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</si>
  <si>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</si>
  <si>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</si>
  <si>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</si>
  <si>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</si>
  <si>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</si>
  <si>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</si>
  <si>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</si>
  <si>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</si>
  <si>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</si>
  <si>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</si>
  <si>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</si>
  <si>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</si>
  <si>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</si>
  <si>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</si>
  <si>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</si>
  <si>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</si>
  <si>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</si>
  <si>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</si>
  <si>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</si>
  <si>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</si>
  <si>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</si>
  <si>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</si>
  <si>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</si>
  <si>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</si>
  <si>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</si>
  <si>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</si>
  <si>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</si>
  <si>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</si>
  <si>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</si>
  <si>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</si>
  <si>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</si>
  <si>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</si>
  <si>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</si>
  <si>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</si>
  <si>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</si>
  <si>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</si>
  <si>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</si>
  <si>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</si>
  <si>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</si>
  <si>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</si>
  <si>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</si>
  <si>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</si>
  <si>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</si>
  <si>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</si>
  <si>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</si>
  <si>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</si>
  <si>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</si>
  <si>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</si>
  <si>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</si>
  <si>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</si>
  <si>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</si>
  <si>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</si>
  <si>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</si>
  <si>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</si>
  <si>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</si>
  <si>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</si>
  <si>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</si>
  <si>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</si>
  <si>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</si>
  <si>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</si>
  <si>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</si>
  <si>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</si>
  <si>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</si>
  <si>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</si>
  <si>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</si>
  <si>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</si>
  <si>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</si>
  <si>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</si>
  <si>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</si>
  <si>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</si>
  <si>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</si>
  <si>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</si>
  <si>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</si>
  <si>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</si>
  <si>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</si>
  <si>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</si>
  <si>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</si>
  <si>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</si>
  <si>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</si>
  <si>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</si>
  <si>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</si>
  <si>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</si>
  <si>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</si>
  <si>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</si>
  <si>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</si>
  <si>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</si>
  <si>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</si>
  <si>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</si>
  <si>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</si>
  <si>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</si>
  <si>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</si>
  <si>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</si>
  <si>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</si>
  <si>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</si>
  <si>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</si>
  <si>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</si>
  <si>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</si>
  <si>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</si>
  <si>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</si>
  <si>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</si>
  <si>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</si>
  <si>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</si>
  <si>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</si>
  <si>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</si>
  <si>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</si>
  <si>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</si>
  <si>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</si>
  <si>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</si>
  <si>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</si>
  <si>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</si>
  <si>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</si>
  <si>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</si>
  <si>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</si>
  <si>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</si>
  <si>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</si>
  <si>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</si>
  <si>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</si>
  <si>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</si>
  <si>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</si>
  <si>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</si>
  <si>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</si>
  <si>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</si>
  <si>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</si>
  <si>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</si>
  <si>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</si>
  <si>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</si>
  <si>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</si>
  <si>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</si>
  <si>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</si>
  <si>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</si>
  <si>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</si>
  <si>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</si>
  <si>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</si>
  <si>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</si>
  <si>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</si>
  <si>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</si>
  <si>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</si>
  <si>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</si>
  <si>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</si>
  <si>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</si>
  <si>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</si>
  <si>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</si>
  <si>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</si>
  <si>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</si>
  <si>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</si>
  <si>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</si>
  <si>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</si>
  <si>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</si>
  <si>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</si>
  <si>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</si>
  <si>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</si>
  <si>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</si>
  <si>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</si>
  <si>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</si>
  <si>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</si>
  <si>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</si>
  <si>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</si>
  <si>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</si>
  <si>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</si>
  <si>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</si>
  <si>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</si>
  <si>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</si>
  <si>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</si>
  <si>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</si>
  <si>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</si>
  <si>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</si>
  <si>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</si>
  <si>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</si>
  <si>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</si>
  <si>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</si>
  <si>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</si>
  <si>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</si>
  <si>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</si>
  <si>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</si>
  <si>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</si>
  <si>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</si>
  <si>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</si>
  <si>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</si>
  <si>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</si>
  <si>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</si>
  <si>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</si>
  <si>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</si>
  <si>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</si>
  <si>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</si>
  <si>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</si>
  <si>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</si>
  <si>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</si>
  <si>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</si>
  <si>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</si>
  <si>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</si>
  <si>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</si>
  <si>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</si>
  <si>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</si>
  <si>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</si>
  <si>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</si>
  <si>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</si>
  <si>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</si>
  <si>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</si>
  <si>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</si>
  <si>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</si>
  <si>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</si>
  <si>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</si>
  <si>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</si>
  <si>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</si>
  <si>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</si>
  <si>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</si>
  <si>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</si>
  <si>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</si>
  <si>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</si>
  <si>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</si>
  <si>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</si>
  <si>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</si>
  <si>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</si>
  <si>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</si>
  <si>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</si>
  <si>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</si>
  <si>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</si>
  <si>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</si>
  <si>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</si>
  <si>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</si>
  <si>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</si>
  <si>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</si>
  <si>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</si>
  <si>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</si>
  <si>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</si>
  <si>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</si>
  <si>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</si>
  <si>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</si>
  <si>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</si>
  <si>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</si>
  <si>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</si>
  <si>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</si>
  <si>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</si>
  <si>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</si>
  <si>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</si>
  <si>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</si>
  <si>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</si>
  <si>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</si>
  <si>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</si>
  <si>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</si>
  <si>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</si>
  <si>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</si>
  <si>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</si>
  <si>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</si>
  <si>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</si>
  <si>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</si>
  <si>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</si>
  <si>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</si>
  <si>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</si>
  <si>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</si>
  <si>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</si>
  <si>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</si>
  <si>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</si>
  <si>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</si>
  <si>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</si>
  <si>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</si>
  <si>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</si>
  <si>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</si>
  <si>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</si>
  <si>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</si>
  <si>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</si>
  <si>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</si>
  <si>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</si>
  <si>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</si>
  <si>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</si>
  <si>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</si>
  <si>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</si>
  <si>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</si>
  <si>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</si>
  <si>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</si>
  <si>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</si>
  <si>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</si>
  <si>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</si>
  <si>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</si>
  <si>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</si>
  <si>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</si>
  <si>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</si>
  <si>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</si>
  <si>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</si>
  <si>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</si>
  <si>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</si>
  <si>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</si>
  <si>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</si>
  <si>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</si>
  <si>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</si>
  <si>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</si>
  <si>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</si>
  <si>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</si>
  <si>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</si>
  <si>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</si>
  <si>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</si>
  <si>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</si>
  <si>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</si>
  <si>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</si>
  <si>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</si>
  <si>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</si>
  <si>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</si>
  <si>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</si>
  <si>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</si>
  <si>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</si>
  <si>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</si>
  <si>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</si>
  <si>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</si>
  <si>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</si>
  <si>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</si>
  <si>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</si>
  <si>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</si>
  <si>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</si>
  <si>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</si>
  <si>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</si>
  <si>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</si>
  <si>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</si>
  <si>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</si>
  <si>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</si>
  <si>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</si>
  <si>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</si>
  <si>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</si>
  <si>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</si>
  <si>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</si>
  <si>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</si>
  <si>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</si>
  <si>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</si>
  <si>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</si>
  <si>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</si>
  <si>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</si>
  <si>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</si>
  <si>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</si>
  <si>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</si>
  <si>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</si>
  <si>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</si>
  <si>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</si>
  <si>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</si>
  <si>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</si>
  <si>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</si>
  <si>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</si>
  <si>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</si>
  <si>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</si>
  <si>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</si>
  <si>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</si>
  <si>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</si>
  <si>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</si>
  <si>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</si>
  <si>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</si>
  <si>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</si>
  <si>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</si>
  <si>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</si>
  <si>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</si>
  <si>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</si>
  <si>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</si>
  <si>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</si>
  <si>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</si>
  <si>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</si>
  <si>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</si>
  <si>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</si>
  <si>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</si>
  <si>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</si>
  <si>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</si>
  <si>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</si>
  <si>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</si>
  <si>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</si>
  <si>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</si>
  <si>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</si>
  <si>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</si>
  <si>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</si>
  <si>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</si>
  <si>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</si>
  <si>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</si>
  <si>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</si>
  <si>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</si>
  <si>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</si>
  <si>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</si>
  <si>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</si>
  <si>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</si>
  <si>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</si>
  <si>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</si>
  <si>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</si>
  <si>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</si>
  <si>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</si>
  <si>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</si>
  <si>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</si>
  <si>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</si>
  <si>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</si>
  <si>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</si>
  <si>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</si>
  <si>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</si>
  <si>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</si>
  <si>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</si>
  <si>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</si>
  <si>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</si>
  <si>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</si>
  <si>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</si>
  <si>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</si>
  <si>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</si>
  <si>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</si>
  <si>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</si>
  <si>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</si>
  <si>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</si>
  <si>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</si>
  <si>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</si>
  <si>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</si>
  <si>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</si>
  <si>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</si>
  <si>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</si>
  <si>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</si>
  <si>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</si>
  <si>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</si>
  <si>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</si>
  <si>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</si>
  <si>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</si>
  <si>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</si>
  <si>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</si>
  <si>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</si>
  <si>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</si>
  <si>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</si>
  <si>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</si>
  <si>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</si>
  <si>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</si>
  <si>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</si>
  <si>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</si>
  <si>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</si>
  <si>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</si>
  <si>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</si>
  <si>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</si>
  <si>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</si>
  <si>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</si>
  <si>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</si>
  <si>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</si>
  <si>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</si>
  <si>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</si>
  <si>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</si>
  <si>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</si>
  <si>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</si>
  <si>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</si>
  <si>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</si>
  <si>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</si>
  <si>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</si>
  <si>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</si>
  <si>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</si>
  <si>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</si>
  <si>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</si>
  <si>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</si>
  <si>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</si>
  <si>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</si>
  <si>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</si>
  <si>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</si>
  <si>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</si>
  <si>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</si>
  <si>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</si>
  <si>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</si>
  <si>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</si>
  <si>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</si>
  <si>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</si>
  <si>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</si>
  <si>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</si>
  <si>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</si>
  <si>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</si>
  <si>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</si>
  <si>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</si>
  <si>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</si>
  <si>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</si>
  <si>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</si>
  <si>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</si>
  <si>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</si>
  <si>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</si>
  <si>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</si>
  <si>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</si>
  <si>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</si>
  <si>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</si>
  <si>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</si>
  <si>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</si>
  <si>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</si>
  <si>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</si>
  <si>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</si>
  <si>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</si>
  <si>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</si>
  <si>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</si>
  <si>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</si>
  <si>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</si>
  <si>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</si>
  <si>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</si>
  <si>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</si>
  <si>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</si>
  <si>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</si>
  <si>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</si>
  <si>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</si>
  <si>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</si>
  <si>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</si>
  <si>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</si>
  <si>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</si>
  <si>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</si>
  <si>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</si>
  <si>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</si>
  <si>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</si>
  <si>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</si>
  <si>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</si>
  <si>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</si>
  <si>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</si>
  <si>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</si>
  <si>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</si>
  <si>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</si>
  <si>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</si>
  <si>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</si>
  <si>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</si>
  <si>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</si>
  <si>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</si>
  <si>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</si>
  <si>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</si>
  <si>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</si>
  <si>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</si>
  <si>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</si>
  <si>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</si>
  <si>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</si>
  <si>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</si>
  <si>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</si>
  <si>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</si>
  <si>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</si>
  <si>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</si>
  <si>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</si>
  <si>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</si>
  <si>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</si>
  <si>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</si>
  <si>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</si>
  <si>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</si>
  <si>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</si>
  <si>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</si>
  <si>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</si>
  <si>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</si>
  <si>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</si>
  <si>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</si>
  <si>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</si>
  <si>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</si>
  <si>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</si>
  <si>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</si>
  <si>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</si>
  <si>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</si>
  <si>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</si>
  <si>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</si>
  <si>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</si>
  <si>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</si>
  <si>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</si>
  <si>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</si>
  <si>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</si>
  <si>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</si>
  <si>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</si>
  <si>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</si>
  <si>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</si>
  <si>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</si>
  <si>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</si>
  <si>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</si>
  <si>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</si>
  <si>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</si>
  <si>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</si>
  <si>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</si>
  <si>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</si>
  <si>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</si>
  <si>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</si>
  <si>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</si>
  <si>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</si>
  <si>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</si>
  <si>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</si>
  <si>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</si>
  <si>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</si>
  <si>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</si>
  <si>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</si>
  <si>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</si>
  <si>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</si>
  <si>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</si>
  <si>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</si>
  <si>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</si>
  <si>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</si>
  <si>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</si>
  <si>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</si>
  <si>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</si>
  <si>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</si>
  <si>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</si>
  <si>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</si>
  <si>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</si>
  <si>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</si>
  <si>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</si>
  <si>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</si>
  <si>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</si>
  <si>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</si>
  <si>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</si>
  <si>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</si>
  <si>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</si>
  <si>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</si>
  <si>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</si>
  <si>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</si>
  <si>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</si>
  <si>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</si>
  <si>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</si>
  <si>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</si>
  <si>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</si>
  <si>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</si>
  <si>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</si>
  <si>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</si>
  <si>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</si>
  <si>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</si>
  <si>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</si>
  <si>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</si>
  <si>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</si>
  <si>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</si>
  <si>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</si>
  <si>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</si>
  <si>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</si>
  <si>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</si>
  <si>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</si>
  <si>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</si>
  <si>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</si>
  <si>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</si>
  <si>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</si>
  <si>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</si>
  <si>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</si>
  <si>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</si>
  <si>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</si>
  <si>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</si>
  <si>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</si>
  <si>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</si>
  <si>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</si>
  <si>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</si>
  <si>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</si>
  <si>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</si>
  <si>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</si>
  <si>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</si>
  <si>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</si>
  <si>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</si>
  <si>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</si>
  <si>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</si>
  <si>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</si>
  <si>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</si>
  <si>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</si>
  <si>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</si>
  <si>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</si>
  <si>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</si>
  <si>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</si>
  <si>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</si>
  <si>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</si>
  <si>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</si>
  <si>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</si>
  <si>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</si>
  <si>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</si>
  <si>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</si>
  <si>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</si>
  <si>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</si>
  <si>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</si>
  <si>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</si>
  <si>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</si>
  <si>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</si>
  <si>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</si>
  <si>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</si>
  <si>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</si>
  <si>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</si>
  <si>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</si>
  <si>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</si>
  <si>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</si>
  <si>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</si>
  <si>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</si>
  <si>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</si>
  <si>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</si>
  <si>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</si>
  <si>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</si>
  <si>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</si>
  <si>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</si>
  <si>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</si>
  <si>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</si>
  <si>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</si>
  <si>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</si>
  <si>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</si>
  <si>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</si>
  <si>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</si>
  <si>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</si>
  <si>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</si>
  <si>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</si>
  <si>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</si>
  <si>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</si>
  <si>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</si>
  <si>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</si>
  <si>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</si>
  <si>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</si>
  <si>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</si>
  <si>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</si>
  <si>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</si>
  <si>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</si>
  <si>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</si>
  <si>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</si>
  <si>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</si>
  <si>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</si>
  <si>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</si>
  <si>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</si>
  <si>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</si>
  <si>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</si>
  <si>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</si>
  <si>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</si>
  <si>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</si>
  <si>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</si>
  <si>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</si>
  <si>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</si>
  <si>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</si>
  <si>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</si>
  <si>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</si>
  <si>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</si>
  <si>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</si>
  <si>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</si>
  <si>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</si>
  <si>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</si>
  <si>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</si>
  <si>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</si>
  <si>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</si>
  <si>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</si>
  <si>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</si>
  <si>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</si>
  <si>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</si>
  <si>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</si>
  <si>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</si>
  <si>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</si>
  <si>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</si>
  <si>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</si>
  <si>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</si>
  <si>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</si>
  <si>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</si>
  <si>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</si>
  <si>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</si>
  <si>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</si>
  <si>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</si>
  <si>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</si>
  <si>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</si>
  <si>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</si>
  <si>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</si>
  <si>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</si>
  <si>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</si>
  <si>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</si>
  <si>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</si>
  <si>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</si>
  <si>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</si>
  <si>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</si>
  <si>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</si>
  <si>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</si>
  <si>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</si>
  <si>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</si>
  <si>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</si>
  <si>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</si>
  <si>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</si>
  <si>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</si>
  <si>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</si>
  <si>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</si>
  <si>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</si>
  <si>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</si>
  <si>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</si>
  <si>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</si>
  <si>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</si>
  <si>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</si>
  <si>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</si>
  <si>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</si>
  <si>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</si>
  <si>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</si>
  <si>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</si>
  <si>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</si>
  <si>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</si>
  <si>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</si>
  <si>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</si>
  <si>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</si>
  <si>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</si>
  <si>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</si>
  <si>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</si>
  <si>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</si>
  <si>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</si>
  <si>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</si>
  <si>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</si>
  <si>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</si>
  <si>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</si>
  <si>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</si>
  <si>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</si>
  <si>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</si>
  <si>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</si>
  <si>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</si>
  <si>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</si>
  <si>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</si>
  <si>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</si>
  <si>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</si>
  <si>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</si>
  <si>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</si>
  <si>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</si>
  <si>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</si>
  <si>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</si>
  <si>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</si>
  <si>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</si>
  <si>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</si>
  <si>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</si>
  <si>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</si>
  <si>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</si>
  <si>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</si>
  <si>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</si>
  <si>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</si>
  <si>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</si>
  <si>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</si>
  <si>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</si>
  <si>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</si>
  <si>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</si>
  <si>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</si>
  <si>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</si>
  <si>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</si>
  <si>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</si>
  <si>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</si>
  <si>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</si>
  <si>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</si>
  <si>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</si>
  <si>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</si>
  <si>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</si>
  <si>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</si>
  <si>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</si>
  <si>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</si>
  <si>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</si>
  <si>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</si>
  <si>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</si>
  <si>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</si>
  <si>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</si>
  <si>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</si>
  <si>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</si>
  <si>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</si>
  <si>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</si>
  <si>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</si>
  <si>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</si>
  <si>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</si>
  <si>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</si>
  <si>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</si>
  <si>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</si>
  <si>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</si>
  <si>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</si>
  <si>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</si>
  <si>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</si>
  <si>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</si>
  <si>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</si>
  <si>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</si>
  <si>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</si>
  <si>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</si>
  <si>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</si>
  <si>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</si>
  <si>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</si>
  <si>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</si>
  <si>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</si>
  <si>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</si>
  <si>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</si>
  <si>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</si>
  <si>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</si>
  <si>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</si>
  <si>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</si>
  <si>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</si>
  <si>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</si>
  <si>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</si>
  <si>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</si>
  <si>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</si>
  <si>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</si>
  <si>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</si>
  <si>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</si>
  <si>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</si>
  <si>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</si>
  <si>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</si>
  <si>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</si>
  <si>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</si>
  <si>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</si>
  <si>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</si>
  <si>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</si>
  <si>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</si>
  <si>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</si>
  <si>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</si>
  <si>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</si>
  <si>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</si>
  <si>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</si>
  <si>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</si>
  <si>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</si>
  <si>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</si>
  <si>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</si>
  <si>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</si>
  <si>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</si>
  <si>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</si>
  <si>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</si>
  <si>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</si>
  <si>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</si>
  <si>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</si>
  <si>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</si>
  <si>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</si>
  <si>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</si>
  <si>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</si>
  <si>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</si>
  <si>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</si>
  <si>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</si>
  <si>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</si>
  <si>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</si>
  <si>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</si>
  <si>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</si>
  <si>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</si>
  <si>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</si>
  <si>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</si>
  <si>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</si>
  <si>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</si>
  <si>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</si>
  <si>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</si>
  <si>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</si>
  <si>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</si>
  <si>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</si>
  <si>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</si>
  <si>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</si>
  <si>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</si>
  <si>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</si>
  <si>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</si>
  <si>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</si>
  <si>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</si>
  <si>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</si>
  <si>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</si>
  <si>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</si>
  <si>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</si>
  <si>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</si>
  <si>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</si>
  <si>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</si>
  <si>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</si>
  <si>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</si>
  <si>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</si>
  <si>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</si>
  <si>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</si>
  <si>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</si>
  <si>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</si>
  <si>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</si>
  <si>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</si>
  <si>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</si>
  <si>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</si>
  <si>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</si>
  <si>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</si>
  <si>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</si>
  <si>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</si>
  <si>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</si>
  <si>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</si>
  <si>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</si>
  <si>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</si>
  <si>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</si>
  <si>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</si>
  <si>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</si>
  <si>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</si>
  <si>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</si>
  <si>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</si>
  <si>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</si>
  <si>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</si>
  <si>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</si>
  <si>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</si>
  <si>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</si>
  <si>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</si>
  <si>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</si>
  <si>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</si>
  <si>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</si>
  <si>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</si>
  <si>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</si>
  <si>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</si>
  <si>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</si>
  <si>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</si>
  <si>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</si>
  <si>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</si>
  <si>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</si>
  <si>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</si>
  <si>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</si>
  <si>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</si>
  <si>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</si>
  <si>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</si>
  <si>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</si>
  <si>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</si>
  <si>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</si>
  <si>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</si>
  <si>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</si>
  <si>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</si>
  <si>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</si>
  <si>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</si>
  <si>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</si>
  <si>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</si>
  <si>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</si>
  <si>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</si>
  <si>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</si>
  <si>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</si>
  <si>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</si>
  <si>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</si>
  <si>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</si>
  <si>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</si>
  <si>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</si>
  <si>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</si>
  <si>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</si>
  <si>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</si>
  <si>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</si>
  <si>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</si>
  <si>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</si>
  <si>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</si>
  <si>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</si>
  <si>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</si>
  <si>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</si>
  <si>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</si>
  <si>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</si>
  <si>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</si>
  <si>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</si>
  <si>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</si>
  <si>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</si>
  <si>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</si>
  <si>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</si>
  <si>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</si>
  <si>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</si>
  <si>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</si>
  <si>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</si>
  <si>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</si>
  <si>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</si>
  <si>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</si>
  <si>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</si>
  <si>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</si>
  <si>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</si>
  <si>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</si>
  <si>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</si>
  <si>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</si>
  <si>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</si>
  <si>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</si>
  <si>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</si>
  <si>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</si>
  <si>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</si>
  <si>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</si>
  <si>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</si>
  <si>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</si>
  <si>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</si>
  <si>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</si>
  <si>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</si>
  <si>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</si>
  <si>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</si>
  <si>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</si>
  <si>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</si>
  <si>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</si>
  <si>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</si>
  <si>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</si>
  <si>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</si>
  <si>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</si>
  <si>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</si>
  <si>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</si>
  <si>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</si>
  <si>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</si>
  <si>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</si>
  <si>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</si>
  <si>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</si>
  <si>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</si>
  <si>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</si>
  <si>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</si>
  <si>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</si>
  <si>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</si>
  <si>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</si>
  <si>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</si>
  <si>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</si>
  <si>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</si>
  <si>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</si>
  <si>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</si>
  <si>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</si>
  <si>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</si>
  <si>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</si>
  <si>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</si>
  <si>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</si>
  <si>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</si>
  <si>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</si>
  <si>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</si>
  <si>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</si>
  <si>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</si>
  <si>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</si>
  <si>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</si>
  <si>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</si>
  <si>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</si>
  <si>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</si>
  <si>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</si>
  <si>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</si>
  <si>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</si>
  <si>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</si>
  <si>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</si>
  <si>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</si>
  <si>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</si>
  <si>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</si>
  <si>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</si>
  <si>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</si>
  <si>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</si>
  <si>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</si>
  <si>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</si>
  <si>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</si>
  <si>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</si>
  <si>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</si>
  <si>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</si>
  <si>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</si>
  <si>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</si>
  <si>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</si>
  <si>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</si>
  <si>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</si>
  <si>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</si>
  <si>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</si>
  <si>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</si>
  <si>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</si>
  <si>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</si>
  <si>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</si>
  <si>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</si>
  <si>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</si>
  <si>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</si>
  <si>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</si>
  <si>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</si>
  <si>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</si>
  <si>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</si>
  <si>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</si>
  <si>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</si>
  <si>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</si>
  <si>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</si>
  <si>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</si>
  <si>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</si>
  <si>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</si>
  <si>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</si>
  <si>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</si>
  <si>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</si>
  <si>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</si>
  <si>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</si>
  <si>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</si>
  <si>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</si>
  <si>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</si>
  <si>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</si>
  <si>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</si>
  <si>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</si>
  <si>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</si>
  <si>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</si>
  <si>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</si>
  <si>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</si>
  <si>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</si>
  <si>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</si>
  <si>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</si>
  <si>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</si>
  <si>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</si>
  <si>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</si>
  <si>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</si>
  <si>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</si>
  <si>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</si>
  <si>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</si>
  <si>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</si>
  <si>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</si>
  <si>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</si>
  <si>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</si>
  <si>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</si>
  <si>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</si>
  <si>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</si>
  <si>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</si>
  <si>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</si>
  <si>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</si>
  <si>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</si>
  <si>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</si>
  <si>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</si>
  <si>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</si>
  <si>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</si>
  <si>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</si>
  <si>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</si>
  <si>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</si>
  <si>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</si>
  <si>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</si>
  <si>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</si>
  <si>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</si>
  <si>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</si>
  <si>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</si>
  <si>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</si>
  <si>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</si>
  <si>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</si>
  <si>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</si>
  <si>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</si>
  <si>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</si>
  <si>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</si>
  <si>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</si>
  <si>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</si>
  <si>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</si>
  <si>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</si>
  <si>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</si>
  <si>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</si>
  <si>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</si>
  <si>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</si>
  <si>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</si>
  <si>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</si>
  <si>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</si>
  <si>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</si>
  <si>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</si>
  <si>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</si>
  <si>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</si>
  <si>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</si>
  <si>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</si>
  <si>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</si>
  <si>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</si>
  <si>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</si>
  <si>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</si>
  <si>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</si>
  <si>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</si>
  <si>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</si>
  <si>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</si>
  <si>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</si>
  <si>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</si>
  <si>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</si>
  <si>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</si>
  <si>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</si>
  <si>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</si>
  <si>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</si>
  <si>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</si>
  <si>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</si>
  <si>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</si>
  <si>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</si>
  <si>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</si>
  <si>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</si>
  <si>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</si>
  <si>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</si>
  <si>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</si>
  <si>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</si>
  <si>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</si>
  <si>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</si>
  <si>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</si>
  <si>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</si>
  <si>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</si>
  <si>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</si>
  <si>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</si>
  <si>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</si>
  <si>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</si>
  <si>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</si>
  <si>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</si>
  <si>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</si>
  <si>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</si>
  <si>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</si>
  <si>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</si>
  <si>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</si>
  <si>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</si>
  <si>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</si>
  <si>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</si>
  <si>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</si>
  <si>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</si>
  <si>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</si>
  <si>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</si>
  <si>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</si>
  <si>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</si>
  <si>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</si>
  <si>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</si>
  <si>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</si>
  <si>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</si>
  <si>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</si>
  <si>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</si>
  <si>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</si>
  <si>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</si>
  <si>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</si>
  <si>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</si>
  <si>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</si>
  <si>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</si>
  <si>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</si>
  <si>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</si>
  <si>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</si>
  <si>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</si>
  <si>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</si>
  <si>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</si>
  <si>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</si>
  <si>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</si>
  <si>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</si>
  <si>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</si>
  <si>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</si>
  <si>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</si>
  <si>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</si>
  <si>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</si>
  <si>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</si>
  <si>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</si>
  <si>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</si>
  <si>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</si>
  <si>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</si>
  <si>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</si>
  <si>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</si>
  <si>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</si>
  <si>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</si>
  <si>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</si>
  <si>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</si>
  <si>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</si>
  <si>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</si>
  <si>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</si>
  <si>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</si>
  <si>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</si>
  <si>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</si>
  <si>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</si>
  <si>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</si>
  <si>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</si>
  <si>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</si>
  <si>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</si>
  <si>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</si>
  <si>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</si>
  <si>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</si>
  <si>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</si>
  <si>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</si>
  <si>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</si>
  <si>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</si>
  <si>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</si>
  <si>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</si>
  <si>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</si>
  <si>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</si>
  <si>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</si>
  <si>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</si>
  <si>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</si>
  <si>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</si>
  <si>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</si>
  <si>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</si>
  <si>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</si>
  <si>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</si>
  <si>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</si>
  <si>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</si>
  <si>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</si>
  <si>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</si>
  <si>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</si>
  <si>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</si>
  <si>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</si>
  <si>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</si>
  <si>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</si>
  <si>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</si>
  <si>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</si>
  <si>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</si>
  <si>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</si>
  <si>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</si>
  <si>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</si>
  <si>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</si>
  <si>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</si>
  <si>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</si>
  <si>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</si>
  <si>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</si>
  <si>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</si>
  <si>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</si>
  <si>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</si>
  <si>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</si>
  <si>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</si>
  <si>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</si>
  <si>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</si>
  <si>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</si>
  <si>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</si>
  <si>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</si>
  <si>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</si>
  <si>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</si>
  <si>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</si>
  <si>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</si>
  <si>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</si>
  <si>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</si>
  <si>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</si>
  <si>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</si>
  <si>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</si>
  <si>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</si>
  <si>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</si>
  <si>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</si>
  <si>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</si>
  <si>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</si>
  <si>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</si>
  <si>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</si>
  <si>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</si>
  <si>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</si>
  <si>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</si>
  <si>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</si>
  <si>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</si>
  <si>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</si>
  <si>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</si>
  <si>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</si>
  <si>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</si>
  <si>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</si>
  <si>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</si>
  <si>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</si>
  <si>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</si>
  <si>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</si>
  <si>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</si>
  <si>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</si>
  <si>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</si>
  <si>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</si>
  <si>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</si>
  <si>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</si>
  <si>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</si>
  <si>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</si>
  <si>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</si>
  <si>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</si>
  <si>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</si>
  <si>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</si>
  <si>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</si>
  <si>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</si>
  <si>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</si>
  <si>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</si>
  <si>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</si>
  <si>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</si>
  <si>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</si>
  <si>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</si>
  <si>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</si>
  <si>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</si>
  <si>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</si>
  <si>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</si>
  <si>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</si>
  <si>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</si>
  <si>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</si>
  <si>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</si>
  <si>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</si>
  <si>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</si>
  <si>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</si>
  <si>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</si>
  <si>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</si>
  <si>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</si>
  <si>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</si>
  <si>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</si>
  <si>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</si>
  <si>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</si>
  <si>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</si>
  <si>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</si>
  <si>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</si>
  <si>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</si>
  <si>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</si>
  <si>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</si>
  <si>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</si>
  <si>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</si>
  <si>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</si>
  <si>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</si>
  <si>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</si>
  <si>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</si>
  <si>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</si>
  <si>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</si>
  <si>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</si>
  <si>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</si>
  <si>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</si>
  <si>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</si>
  <si>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</si>
  <si>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</si>
  <si>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</si>
  <si>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</si>
  <si>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</si>
  <si>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</si>
  <si>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</si>
  <si>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</si>
  <si>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</si>
  <si>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</si>
  <si>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</si>
  <si>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</si>
  <si>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</si>
  <si>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</si>
  <si>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</si>
  <si>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</si>
  <si>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</si>
  <si>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</si>
  <si>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</si>
  <si>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</si>
  <si>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</si>
  <si>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</si>
  <si>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</si>
  <si>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</si>
  <si>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</si>
  <si>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</si>
  <si>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</si>
  <si>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</si>
  <si>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</si>
  <si>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</si>
  <si>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</si>
  <si>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</si>
  <si>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</si>
  <si>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</si>
  <si>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</si>
  <si>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</si>
  <si>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</si>
  <si>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</si>
  <si>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</si>
  <si>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</si>
  <si>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</si>
  <si>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</si>
  <si>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</si>
  <si>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</si>
  <si>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</si>
  <si>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</si>
  <si>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</si>
  <si>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</si>
  <si>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</si>
  <si>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</si>
  <si>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</si>
  <si>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</si>
  <si>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</si>
  <si>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</si>
  <si>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</si>
  <si>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</si>
  <si>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</si>
  <si>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</si>
  <si>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</si>
  <si>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</si>
  <si>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</si>
  <si>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</si>
  <si>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</si>
  <si>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</si>
  <si>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</si>
  <si>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</si>
  <si>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</si>
  <si>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</si>
  <si>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</si>
  <si>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</si>
  <si>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</si>
  <si>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</si>
  <si>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</si>
  <si>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</si>
  <si>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</si>
  <si>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</si>
  <si>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</si>
  <si>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</si>
  <si>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</si>
  <si>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</si>
  <si>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</si>
  <si>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</si>
  <si>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</si>
  <si>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</si>
  <si>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</si>
  <si>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</si>
  <si>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</si>
  <si>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</si>
  <si>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</si>
  <si>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</si>
  <si>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</si>
  <si>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</si>
  <si>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</si>
  <si>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</si>
  <si>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</si>
  <si>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</si>
  <si>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</si>
  <si>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</si>
  <si>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</si>
  <si>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</si>
  <si>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</si>
  <si>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</si>
  <si>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</si>
  <si>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</si>
  <si>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</si>
  <si>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</si>
  <si>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</si>
  <si>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</si>
  <si>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</si>
  <si>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</si>
  <si>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</si>
  <si>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</si>
  <si>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</si>
  <si>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</si>
  <si>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</si>
  <si>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</si>
  <si>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</si>
  <si>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</si>
  <si>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</si>
  <si>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</si>
  <si>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</si>
  <si>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</si>
  <si>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</si>
  <si>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</si>
  <si>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</si>
  <si>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</si>
  <si>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</si>
  <si>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</si>
  <si>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</si>
  <si>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</si>
  <si>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</si>
  <si>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</si>
  <si>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</si>
  <si>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</si>
  <si>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</si>
  <si>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</si>
  <si>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</si>
  <si>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</si>
  <si>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</si>
  <si>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</si>
  <si>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</si>
  <si>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</si>
  <si>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</si>
  <si>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</si>
  <si>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</si>
  <si>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</si>
  <si>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</si>
  <si>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</si>
  <si>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</si>
  <si>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</si>
  <si>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</si>
  <si>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</si>
  <si>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</si>
  <si>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</si>
  <si>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</si>
  <si>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</si>
  <si>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</si>
  <si>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</si>
  <si>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</si>
  <si>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</si>
  <si>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</si>
  <si>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</si>
  <si>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</si>
  <si>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</si>
  <si>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</si>
  <si>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</si>
  <si>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</si>
  <si>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</si>
  <si>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</si>
  <si>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</si>
  <si>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</si>
  <si>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</si>
  <si>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</si>
  <si>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</si>
  <si>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</si>
  <si>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</si>
  <si>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</si>
  <si>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</si>
  <si>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</si>
  <si>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</si>
  <si>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</si>
  <si>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</si>
  <si>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</si>
  <si>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</si>
  <si>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</si>
  <si>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</si>
  <si>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</si>
  <si>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</si>
  <si>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</si>
  <si>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</si>
  <si>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</si>
  <si>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</si>
  <si>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</si>
  <si>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</si>
  <si>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</si>
  <si>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</si>
  <si>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</si>
  <si>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</si>
  <si>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</si>
  <si>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</si>
  <si>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</si>
  <si>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</si>
  <si>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</si>
  <si>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</si>
  <si>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</si>
  <si>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</si>
  <si>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</si>
  <si>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</si>
  <si>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</si>
  <si>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</si>
  <si>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</si>
  <si>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</si>
  <si>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</si>
  <si>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</si>
  <si>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</si>
  <si>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</si>
  <si>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</si>
  <si>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</si>
  <si>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</si>
  <si>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</si>
  <si>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</si>
  <si>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</si>
  <si>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</si>
  <si>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</si>
  <si>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</si>
  <si>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</si>
  <si>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</si>
  <si>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</si>
  <si>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</si>
  <si>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</si>
  <si>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</si>
  <si>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</si>
  <si>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</si>
  <si>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</si>
  <si>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</si>
  <si>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</si>
  <si>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</si>
  <si>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</si>
  <si>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</si>
  <si>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</si>
  <si>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</si>
  <si>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</si>
  <si>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</si>
  <si>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</si>
  <si>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</si>
  <si>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</si>
  <si>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</si>
  <si>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</si>
  <si>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</si>
  <si>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</si>
  <si>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</si>
  <si>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</si>
  <si>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</si>
  <si>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</si>
  <si>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</si>
  <si>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</si>
  <si>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</si>
  <si>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</si>
  <si>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</si>
  <si>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</si>
  <si>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</si>
  <si>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</si>
  <si>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</si>
  <si>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</si>
  <si>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</si>
  <si>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</si>
  <si>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</si>
  <si>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</si>
  <si>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</si>
  <si>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</si>
  <si>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</si>
  <si>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</si>
  <si>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</si>
  <si>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</si>
  <si>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</si>
  <si>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</si>
  <si>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</si>
  <si>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</si>
  <si>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</si>
  <si>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</si>
  <si>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</si>
  <si>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</si>
  <si>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</si>
  <si>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</si>
  <si>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</si>
  <si>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</si>
  <si>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</si>
  <si>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</si>
  <si>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</si>
  <si>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</si>
  <si>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</si>
  <si>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</si>
  <si>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</si>
  <si>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</si>
  <si>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</si>
  <si>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</si>
  <si>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</si>
  <si>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</si>
  <si>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</si>
  <si>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</si>
  <si>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</si>
  <si>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</si>
  <si>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</si>
  <si>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</si>
  <si>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</si>
  <si>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</si>
  <si>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</si>
  <si>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</si>
  <si>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</si>
  <si>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</si>
  <si>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</si>
  <si>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</si>
  <si>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</si>
  <si>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</si>
  <si>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</si>
  <si>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</si>
  <si>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</si>
  <si>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</si>
  <si>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</si>
  <si>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</si>
  <si>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</si>
  <si>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</si>
  <si>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</si>
  <si>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</si>
  <si>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</si>
  <si>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</si>
  <si>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</si>
  <si>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</si>
  <si>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</si>
  <si>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</si>
  <si>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</si>
  <si>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</si>
  <si>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</si>
  <si>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</si>
  <si>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</si>
  <si>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</si>
  <si>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</si>
  <si>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</si>
  <si>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</si>
  <si>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</si>
  <si>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</si>
  <si>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</si>
  <si>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</si>
  <si>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</si>
  <si>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</si>
  <si>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</si>
  <si>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</si>
  <si>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</si>
  <si>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</si>
  <si>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</si>
  <si>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</si>
  <si>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</si>
  <si>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</si>
  <si>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</si>
  <si>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</si>
  <si>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</si>
  <si>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</si>
  <si>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</si>
  <si>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</si>
  <si>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</si>
  <si>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</si>
  <si>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</si>
  <si>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</si>
  <si>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</si>
  <si>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</si>
  <si>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</si>
  <si>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</si>
  <si>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</si>
  <si>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</si>
  <si>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</si>
  <si>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</si>
  <si>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</si>
  <si>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</si>
  <si>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</si>
  <si>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</si>
  <si>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</si>
  <si>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</si>
  <si>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</si>
  <si>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</si>
  <si>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</si>
  <si>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</si>
  <si>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</si>
  <si>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</si>
  <si>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</si>
  <si>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</si>
  <si>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</si>
  <si>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</si>
  <si>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</si>
  <si>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</si>
  <si>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</si>
  <si>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</si>
  <si>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</si>
  <si>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</si>
  <si>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</si>
  <si>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</si>
  <si>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</si>
  <si>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</si>
  <si>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</si>
  <si>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</si>
  <si>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</si>
  <si>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</si>
  <si>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</si>
  <si>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</si>
  <si>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</si>
  <si>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</si>
  <si>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</si>
  <si>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</si>
  <si>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</si>
  <si>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</si>
  <si>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</si>
  <si>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</si>
  <si>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</si>
  <si>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</si>
  <si>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</si>
  <si>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</si>
  <si>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</si>
  <si>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</si>
  <si>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</si>
  <si>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</si>
  <si>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</si>
  <si>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</si>
  <si>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</si>
  <si>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</si>
  <si>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</si>
  <si>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</si>
  <si>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</si>
  <si>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</si>
  <si>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</si>
  <si>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</si>
  <si>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</si>
  <si>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</si>
  <si>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</si>
  <si>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</si>
  <si>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</si>
  <si>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</si>
  <si>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</si>
  <si>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</si>
  <si>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</si>
  <si>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</si>
  <si>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</si>
  <si>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</si>
  <si>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</si>
  <si>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</si>
  <si>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</si>
  <si>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</si>
  <si>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</si>
  <si>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</si>
  <si>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</si>
  <si>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</si>
  <si>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</si>
  <si>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</si>
  <si>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</si>
  <si>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</si>
  <si>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</si>
  <si>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</si>
  <si>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</si>
  <si>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</si>
  <si>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</si>
  <si>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</si>
  <si>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</si>
  <si>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</si>
  <si>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</si>
  <si>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</si>
  <si>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</si>
  <si>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</si>
  <si>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</si>
  <si>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</si>
  <si>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</si>
  <si>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</si>
  <si>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</si>
  <si>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</si>
  <si>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</si>
  <si>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</si>
  <si>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</si>
  <si>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</si>
  <si>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</si>
  <si>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</si>
  <si>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</si>
  <si>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</si>
  <si>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</si>
  <si>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</si>
  <si>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</si>
  <si>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</si>
  <si>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</si>
  <si>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</si>
  <si>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</si>
  <si>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</si>
  <si>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</si>
  <si>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</si>
  <si>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</si>
  <si>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</si>
  <si>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</si>
  <si>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</si>
  <si>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</si>
  <si>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</si>
  <si>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</si>
  <si>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</si>
  <si>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</si>
  <si>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</si>
  <si>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</si>
  <si>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</si>
  <si>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</si>
  <si>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</si>
  <si>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</si>
  <si>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</si>
  <si>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</si>
  <si>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</si>
  <si>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</si>
  <si>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</si>
  <si>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</si>
  <si>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</si>
  <si>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</si>
  <si>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</si>
  <si>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</si>
  <si>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</si>
  <si>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</si>
  <si>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</si>
  <si>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</si>
  <si>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</si>
  <si>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</si>
  <si>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</si>
  <si>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</si>
  <si>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</si>
  <si>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</si>
  <si>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</si>
  <si>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</si>
  <si>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</si>
  <si>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</si>
  <si>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</si>
  <si>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</si>
  <si>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</si>
  <si>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</si>
  <si>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</si>
  <si>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</si>
  <si>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</si>
  <si>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</si>
  <si>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</si>
  <si>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</si>
  <si>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</si>
  <si>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</si>
  <si>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</si>
  <si>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</si>
  <si>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</si>
  <si>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</si>
  <si>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</si>
  <si>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</si>
  <si>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</si>
  <si>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</si>
  <si>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</si>
  <si>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</si>
  <si>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</si>
  <si>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</si>
  <si>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</si>
  <si>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</si>
  <si>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</si>
  <si>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</si>
  <si>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</si>
  <si>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</si>
  <si>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</si>
  <si>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</si>
  <si>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</si>
  <si>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</si>
  <si>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</si>
  <si>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</si>
  <si>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</si>
  <si>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</si>
  <si>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</si>
  <si>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</si>
  <si>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</si>
  <si>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</si>
  <si>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</si>
  <si>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</si>
  <si>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</si>
  <si>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</si>
  <si>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</si>
  <si>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</si>
  <si>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</si>
  <si>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</si>
  <si>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</si>
  <si>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</si>
  <si>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</si>
  <si>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</si>
  <si>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</si>
  <si>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</si>
  <si>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</si>
  <si>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</si>
  <si>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</si>
  <si>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</si>
  <si>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</si>
  <si>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</si>
  <si>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</si>
  <si>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</si>
  <si>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</si>
  <si>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</si>
  <si>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</si>
  <si>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</si>
  <si>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</si>
  <si>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</si>
  <si>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</si>
  <si>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</si>
  <si>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</si>
  <si>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</si>
  <si>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</si>
  <si>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</si>
  <si>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</si>
  <si>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</si>
  <si>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</si>
  <si>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</si>
  <si>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</si>
  <si>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</si>
  <si>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</si>
  <si>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</si>
  <si>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</si>
  <si>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</si>
  <si>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</si>
  <si>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</si>
  <si>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</si>
  <si>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</si>
  <si>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</si>
  <si>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</si>
  <si>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</si>
  <si>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</si>
  <si>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</si>
  <si>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</si>
  <si>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</si>
  <si>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</si>
  <si>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</si>
  <si>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</si>
  <si>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</si>
  <si>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</si>
  <si>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</si>
  <si>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</si>
  <si>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</si>
  <si>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</si>
  <si>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</si>
  <si>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</si>
  <si>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</si>
  <si>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</si>
  <si>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</si>
  <si>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</si>
  <si>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</si>
  <si>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</si>
  <si>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</si>
  <si>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</si>
  <si>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</si>
  <si>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</si>
  <si>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</si>
  <si>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</si>
  <si>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</si>
  <si>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</si>
  <si>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</si>
  <si>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</si>
  <si>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</si>
  <si>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</si>
  <si>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</si>
  <si>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</si>
  <si>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</si>
  <si>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</si>
  <si>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</si>
  <si>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</si>
  <si>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</si>
  <si>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</si>
  <si>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</si>
  <si>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</si>
  <si>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</si>
  <si>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</si>
  <si>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</si>
  <si>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</si>
  <si>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</si>
  <si>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</si>
  <si>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</si>
  <si>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</si>
  <si>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</si>
  <si>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</si>
  <si>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</si>
  <si>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</si>
  <si>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</si>
  <si>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</si>
  <si>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</si>
  <si>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</si>
  <si>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</si>
  <si>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</si>
  <si>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</si>
  <si>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</si>
  <si>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</si>
  <si>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</si>
  <si>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</si>
  <si>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</si>
  <si>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</si>
  <si>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</si>
  <si>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</si>
  <si>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</si>
  <si>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</si>
  <si>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</si>
  <si>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</si>
  <si>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</si>
  <si>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</si>
  <si>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</si>
  <si>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</si>
  <si>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</si>
  <si>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</si>
  <si>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</si>
  <si>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</si>
  <si>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</si>
  <si>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</si>
  <si>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</si>
  <si>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</si>
  <si>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</si>
  <si>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</si>
  <si>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</si>
  <si>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</si>
  <si>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</si>
  <si>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</si>
  <si>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</si>
  <si>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</si>
  <si>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</si>
  <si>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</si>
  <si>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</si>
  <si>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</si>
  <si>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</si>
  <si>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</si>
  <si>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</si>
  <si>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</si>
  <si>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</si>
  <si>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</si>
  <si>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</si>
  <si>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</si>
  <si>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</si>
  <si>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</si>
  <si>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</si>
  <si>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</si>
  <si>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</si>
  <si>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</si>
  <si>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</si>
  <si>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</si>
  <si>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</si>
  <si>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</si>
  <si>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</si>
  <si>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</si>
  <si>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</si>
  <si>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</si>
  <si>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</si>
  <si>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</si>
  <si>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</si>
  <si>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</si>
  <si>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</si>
  <si>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</si>
  <si>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</si>
  <si>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</si>
  <si>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</si>
  <si>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</si>
  <si>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</si>
  <si>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</si>
  <si>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</si>
  <si>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</si>
  <si>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</si>
  <si>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</si>
  <si>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</si>
  <si>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</si>
  <si>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</si>
  <si>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</si>
  <si>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</si>
  <si>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</si>
  <si>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</si>
  <si>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</si>
  <si>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</si>
  <si>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</si>
  <si>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</si>
  <si>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</si>
  <si>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</si>
  <si>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</si>
  <si>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</si>
  <si>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</si>
  <si>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</si>
  <si>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</si>
  <si>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</si>
  <si>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</si>
  <si>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</si>
  <si>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</si>
  <si>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</si>
  <si>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</si>
  <si>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</si>
  <si>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</si>
  <si>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</si>
  <si>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</si>
  <si>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</si>
  <si>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</si>
  <si>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</si>
  <si>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</si>
  <si>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</si>
  <si>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</si>
  <si>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</si>
  <si>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</si>
  <si>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</si>
  <si>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</si>
  <si>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</si>
  <si>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</si>
  <si>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</si>
  <si>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</si>
  <si>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</si>
  <si>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</si>
  <si>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</si>
  <si>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</si>
  <si>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</si>
  <si>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</si>
  <si>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</si>
  <si>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</si>
  <si>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</si>
  <si>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</si>
  <si>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</si>
  <si>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</si>
  <si>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</si>
  <si>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</si>
  <si>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</si>
  <si>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</si>
  <si>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</si>
  <si>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</si>
  <si>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</si>
  <si>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</si>
  <si>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</si>
  <si>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</si>
  <si>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</si>
  <si>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</si>
  <si>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</si>
  <si>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</si>
  <si>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</si>
  <si>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</si>
  <si>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</si>
  <si>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</si>
  <si>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</si>
  <si>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</si>
  <si>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</si>
  <si>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</si>
  <si>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</si>
  <si>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</si>
  <si>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</si>
  <si>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</si>
  <si>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</si>
  <si>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</si>
  <si>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</si>
  <si>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</si>
  <si>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</si>
  <si>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</si>
  <si>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</si>
  <si>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</si>
  <si>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</si>
  <si>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</si>
  <si>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</si>
  <si>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</si>
  <si>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</si>
  <si>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</si>
  <si>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</si>
  <si>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</si>
  <si>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</si>
  <si>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</si>
  <si>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</si>
  <si>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</si>
  <si>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</si>
  <si>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</si>
  <si>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</si>
  <si>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</si>
  <si>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</si>
  <si>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</si>
  <si>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</si>
  <si>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</si>
  <si>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</si>
  <si>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</si>
  <si>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</si>
  <si>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</si>
  <si>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</si>
  <si>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</si>
  <si>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</si>
  <si>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</si>
  <si>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</si>
  <si>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</si>
  <si>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</si>
  <si>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</si>
  <si>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</si>
  <si>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</si>
  <si>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</si>
  <si>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</si>
  <si>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</si>
  <si>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</si>
  <si>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</si>
  <si>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</si>
  <si>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</si>
  <si>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</si>
  <si>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</si>
  <si>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</si>
  <si>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</si>
  <si>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</si>
  <si>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</si>
  <si>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</si>
  <si>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</si>
  <si>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</si>
  <si>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</si>
  <si>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</si>
  <si>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</si>
  <si>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</si>
  <si>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</si>
  <si>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</si>
  <si>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</si>
  <si>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</si>
  <si>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</si>
  <si>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</si>
  <si>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</si>
  <si>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</si>
  <si>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</si>
  <si>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</si>
  <si>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</si>
  <si>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</si>
  <si>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</si>
  <si>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</si>
  <si>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</si>
  <si>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</si>
  <si>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</si>
  <si>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</si>
  <si>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</si>
  <si>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</si>
  <si>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</si>
  <si>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</si>
  <si>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</si>
  <si>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</si>
  <si>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</si>
  <si>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</si>
  <si>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</si>
  <si>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</si>
  <si>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</si>
  <si>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</si>
  <si>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</si>
  <si>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</si>
  <si>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</si>
  <si>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</si>
  <si>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</si>
  <si>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</si>
  <si>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</si>
  <si>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</si>
  <si>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</si>
  <si>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</si>
  <si>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</si>
  <si>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</si>
  <si>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</si>
  <si>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</si>
  <si>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</si>
  <si>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</si>
  <si>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</si>
  <si>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</si>
  <si>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</si>
  <si>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</si>
  <si>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</si>
  <si>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</si>
  <si>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</si>
  <si>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</si>
  <si>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</si>
  <si>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</si>
  <si>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</si>
  <si>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</si>
  <si>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</si>
  <si>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</si>
  <si>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</si>
  <si>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</si>
  <si>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</si>
  <si>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</si>
  <si>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</si>
  <si>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</si>
  <si>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</si>
  <si>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</si>
  <si>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</si>
  <si>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</si>
  <si>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</si>
  <si>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</si>
  <si>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</si>
  <si>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</si>
  <si>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</si>
  <si>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</si>
  <si>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</si>
  <si>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</si>
  <si>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</si>
  <si>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</si>
  <si>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</si>
  <si>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</si>
  <si>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</si>
  <si>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</si>
  <si>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</si>
  <si>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</si>
  <si>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</si>
  <si>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</si>
  <si>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</si>
  <si>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</si>
  <si>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</si>
  <si>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</si>
  <si>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</si>
  <si>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</si>
  <si>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</si>
  <si>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</si>
  <si>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</si>
  <si>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</si>
  <si>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</si>
  <si>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</si>
  <si>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</si>
  <si>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</si>
  <si>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</si>
  <si>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</si>
  <si>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</si>
  <si>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</si>
  <si>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</si>
  <si>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</si>
  <si>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</si>
  <si>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</si>
  <si>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</si>
  <si>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</si>
  <si>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</si>
  <si>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</si>
  <si>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</si>
  <si>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</si>
  <si>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</si>
  <si>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</si>
  <si>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</si>
  <si>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</si>
  <si>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</si>
  <si>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</si>
  <si>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</si>
  <si>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</si>
  <si>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</si>
  <si>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</si>
  <si>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</si>
  <si>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</si>
  <si>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</si>
  <si>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</si>
  <si>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</si>
  <si>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</si>
  <si>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</si>
  <si>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</si>
  <si>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</si>
  <si>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</si>
  <si>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</si>
  <si>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</si>
  <si>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</si>
  <si>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</si>
  <si>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</si>
  <si>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</si>
  <si>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</si>
  <si>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</si>
  <si>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</si>
  <si>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</si>
  <si>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</si>
  <si>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</si>
  <si>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</si>
  <si>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</si>
  <si>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</si>
  <si>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</si>
  <si>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</si>
  <si>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</si>
  <si>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</si>
  <si>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</si>
  <si>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</si>
  <si>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</si>
  <si>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</si>
  <si>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</si>
  <si>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</si>
  <si>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</si>
  <si>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</si>
  <si>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</si>
  <si>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</si>
  <si>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</si>
  <si>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</si>
  <si>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</si>
  <si>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</si>
  <si>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</si>
  <si>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</si>
  <si>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</si>
  <si>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</si>
  <si>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</si>
  <si>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</si>
  <si>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</si>
  <si>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</si>
  <si>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</si>
  <si>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</si>
  <si>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</si>
  <si>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</si>
  <si>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</si>
  <si>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</si>
  <si>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</si>
  <si>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</si>
  <si>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</si>
  <si>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</si>
  <si>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</si>
  <si>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</si>
  <si>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</si>
  <si>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</si>
  <si>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</si>
  <si>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</si>
  <si>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</si>
  <si>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</si>
  <si>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</si>
  <si>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</si>
  <si>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</si>
  <si>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</si>
  <si>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</si>
  <si>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</si>
  <si>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</si>
  <si>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</si>
  <si>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</si>
  <si>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</si>
  <si>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</si>
  <si>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</si>
  <si>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</si>
  <si>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</si>
  <si>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</si>
  <si>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</si>
  <si>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</si>
  <si>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</si>
  <si>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</si>
  <si>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</si>
  <si>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</si>
  <si>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</si>
  <si>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</si>
  <si>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</si>
  <si>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</si>
  <si>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</si>
  <si>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</si>
  <si>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</si>
  <si>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</si>
  <si>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</si>
  <si>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</si>
  <si>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</si>
  <si>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</si>
  <si>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</si>
  <si>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</si>
  <si>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</si>
  <si>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</si>
  <si>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</si>
  <si>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</si>
  <si>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</si>
  <si>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</si>
  <si>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</si>
  <si>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</si>
  <si>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</si>
  <si>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</si>
  <si>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</si>
  <si>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</si>
  <si>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</si>
  <si>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</si>
  <si>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</si>
  <si>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</si>
  <si>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</si>
  <si>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</si>
  <si>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</si>
  <si>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</si>
  <si>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</si>
  <si>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</si>
  <si>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</si>
  <si>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</si>
  <si>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</si>
  <si>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</si>
  <si>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</si>
  <si>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</si>
  <si>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</si>
  <si>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</si>
  <si>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</si>
  <si>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</si>
  <si>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</si>
  <si>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</si>
  <si>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</si>
  <si>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</si>
  <si>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</si>
  <si>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</si>
  <si>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</si>
  <si>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</si>
  <si>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</si>
  <si>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</si>
  <si>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</si>
  <si>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</si>
  <si>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</si>
  <si>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</si>
  <si>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</si>
  <si>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</si>
  <si>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</si>
  <si>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</si>
  <si>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</si>
  <si>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</si>
  <si>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</si>
  <si>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</si>
  <si>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</si>
  <si>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</si>
  <si>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</si>
  <si>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</si>
  <si>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</si>
  <si>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</si>
  <si>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</si>
  <si>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</si>
  <si>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</si>
  <si>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</si>
  <si>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</si>
  <si>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</si>
  <si>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</si>
  <si>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</si>
  <si>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</si>
  <si>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</si>
  <si>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</si>
  <si>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</si>
  <si>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</si>
  <si>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</si>
  <si>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</si>
  <si>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</si>
  <si>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</si>
  <si>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</si>
  <si>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</si>
  <si>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</si>
  <si>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</si>
  <si>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</si>
  <si>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</si>
  <si>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</si>
  <si>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</si>
  <si>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</si>
  <si>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</si>
  <si>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</si>
  <si>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</si>
  <si>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</si>
  <si>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</si>
  <si>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</si>
  <si>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</si>
  <si>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</si>
  <si>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</si>
  <si>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</si>
  <si>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</si>
  <si>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</si>
  <si>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</si>
  <si>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</si>
  <si>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</si>
  <si>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</si>
  <si>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</si>
  <si>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</si>
  <si>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</si>
  <si>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</si>
  <si>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</si>
  <si>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</si>
  <si>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</si>
  <si>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</si>
  <si>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</si>
  <si>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</si>
  <si>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</si>
  <si>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</si>
  <si>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</si>
  <si>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</si>
  <si>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</si>
  <si>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</si>
  <si>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</si>
  <si>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</si>
  <si>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</si>
  <si>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</si>
  <si>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</si>
  <si>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</si>
  <si>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</si>
  <si>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</si>
  <si>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</si>
  <si>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</si>
  <si>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</si>
  <si>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</si>
  <si>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</si>
  <si>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</si>
  <si>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</si>
  <si>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</si>
  <si>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</si>
  <si>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</si>
  <si>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</si>
  <si>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</si>
  <si>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</si>
  <si>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</si>
  <si>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</si>
  <si>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</si>
  <si>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</si>
  <si>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</si>
  <si>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</si>
  <si>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</si>
  <si>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</si>
  <si>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</si>
  <si>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</si>
  <si>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</si>
  <si>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</si>
  <si>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</si>
  <si>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</si>
  <si>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</si>
  <si>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</si>
  <si>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</si>
  <si>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</si>
  <si>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</si>
  <si>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</si>
  <si>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</si>
  <si>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</si>
  <si>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</si>
  <si>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</si>
  <si>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</si>
  <si>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</si>
  <si>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</si>
  <si>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</si>
  <si>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</si>
  <si>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</si>
  <si>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</si>
  <si>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</si>
  <si>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</si>
  <si>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</si>
  <si>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</si>
  <si>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</si>
  <si>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</si>
  <si>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</si>
  <si>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</si>
  <si>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</si>
  <si>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</si>
  <si>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</si>
  <si>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</si>
  <si>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</si>
  <si>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</si>
  <si>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</si>
  <si>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</si>
  <si>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</si>
  <si>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</si>
  <si>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</si>
  <si>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</si>
  <si>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</si>
  <si>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</si>
  <si>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</si>
  <si>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</si>
  <si>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</si>
  <si>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</si>
  <si>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</si>
  <si>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</si>
  <si>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</si>
  <si>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</si>
  <si>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</si>
  <si>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</si>
  <si>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</si>
  <si>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</si>
  <si>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</si>
  <si>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</si>
  <si>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</si>
  <si>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</si>
  <si>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</si>
  <si>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</si>
  <si>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</si>
  <si>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</si>
  <si>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</si>
  <si>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</si>
  <si>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</si>
  <si>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</si>
  <si>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</si>
  <si>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</si>
  <si>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</si>
  <si>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</si>
  <si>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</si>
  <si>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</si>
  <si>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</si>
  <si>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</si>
  <si>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</si>
  <si>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</si>
  <si>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</si>
  <si>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</si>
  <si>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</si>
  <si>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</si>
  <si>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</si>
  <si>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</si>
  <si>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</si>
  <si>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</si>
  <si>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</si>
  <si>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</si>
  <si>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</si>
  <si>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</si>
  <si>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</si>
  <si>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</si>
  <si>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</si>
  <si>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</si>
  <si>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</si>
  <si>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</si>
  <si>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</si>
  <si>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</si>
  <si>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</si>
  <si>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</si>
  <si>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</si>
  <si>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</si>
  <si>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</si>
  <si>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</si>
  <si>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</si>
  <si>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</si>
  <si>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</si>
  <si>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</si>
  <si>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</si>
  <si>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</si>
  <si>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</si>
  <si>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</si>
  <si>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</si>
  <si>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</si>
  <si>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</si>
  <si>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</si>
  <si>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</si>
  <si>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</si>
  <si>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</si>
  <si>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</si>
  <si>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</si>
  <si>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</si>
  <si>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</si>
  <si>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</si>
  <si>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</si>
  <si>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</si>
  <si>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</si>
  <si>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</si>
  <si>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</si>
  <si>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</si>
  <si>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</si>
  <si>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</si>
  <si>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</si>
  <si>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</si>
  <si>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</si>
  <si>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</si>
  <si>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</si>
  <si>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</si>
  <si>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</si>
  <si>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</si>
  <si>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</si>
  <si>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</si>
  <si>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</si>
  <si>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</si>
  <si>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</si>
  <si>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</si>
  <si>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</si>
  <si>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</si>
  <si>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</si>
  <si>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</si>
  <si>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</si>
  <si>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</si>
  <si>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</si>
  <si>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</si>
  <si>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</si>
  <si>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</si>
  <si>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</si>
  <si>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</si>
  <si>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</si>
  <si>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</si>
  <si>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</si>
  <si>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</si>
  <si>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</si>
  <si>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</si>
  <si>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</si>
  <si>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</si>
  <si>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</si>
  <si>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</si>
  <si>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</si>
  <si>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</si>
  <si>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</si>
  <si>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</si>
  <si>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</si>
  <si>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</si>
  <si>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</si>
  <si>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</si>
  <si>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</si>
  <si>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</si>
  <si>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</si>
  <si>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</si>
  <si>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</si>
  <si>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</si>
  <si>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</si>
  <si>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</si>
  <si>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</si>
  <si>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</si>
  <si>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</si>
  <si>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</si>
  <si>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</si>
  <si>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</si>
  <si>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</si>
  <si>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</si>
  <si>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</si>
  <si>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</si>
  <si>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</si>
  <si>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</si>
  <si>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</si>
  <si>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</si>
  <si>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</si>
  <si>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</si>
  <si>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</si>
  <si>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</si>
  <si>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</si>
  <si>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</si>
  <si>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</si>
  <si>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</si>
  <si>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</si>
  <si>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</si>
  <si>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</si>
  <si>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</si>
  <si>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</si>
  <si>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</si>
  <si>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</si>
  <si>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</si>
  <si>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</si>
  <si>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</si>
  <si>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</si>
  <si>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</si>
  <si>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</si>
  <si>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</si>
  <si>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</si>
  <si>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</si>
  <si>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</si>
  <si>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</si>
  <si>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</si>
  <si>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</si>
  <si>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</si>
  <si>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</si>
  <si>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</si>
  <si>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</si>
  <si>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</si>
  <si>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</si>
  <si>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</si>
  <si>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</si>
  <si>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</si>
  <si>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</si>
  <si>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</si>
  <si>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</si>
  <si>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</si>
  <si>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</si>
  <si>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</si>
  <si>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</si>
  <si>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</si>
  <si>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</si>
  <si>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</si>
  <si>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</si>
  <si>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</si>
  <si>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</si>
  <si>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</si>
  <si>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</si>
  <si>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</si>
  <si>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</si>
  <si>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</si>
  <si>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</si>
  <si>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</si>
  <si>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</si>
  <si>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</si>
  <si>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</si>
  <si>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</si>
  <si>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</si>
  <si>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</si>
  <si>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</si>
  <si>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</si>
  <si>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</si>
  <si>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</si>
  <si>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</si>
  <si>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</si>
  <si>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</si>
  <si>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</si>
  <si>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</si>
  <si>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</si>
  <si>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</si>
  <si>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</si>
  <si>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</si>
  <si>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</si>
  <si>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</si>
  <si>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</si>
  <si>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</si>
  <si>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</si>
  <si>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</si>
  <si>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</si>
  <si>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</si>
  <si>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</si>
  <si>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</si>
  <si>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</si>
  <si>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</si>
  <si>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</si>
  <si>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</si>
  <si>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</si>
  <si>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</si>
  <si>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</si>
  <si>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</si>
  <si>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</si>
  <si>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</si>
  <si>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</si>
  <si>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</si>
  <si>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</si>
  <si>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</si>
  <si>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</si>
  <si>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</si>
  <si>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</si>
  <si>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</si>
  <si>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</si>
  <si>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</si>
  <si>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</si>
  <si>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</si>
  <si>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</si>
  <si>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</si>
  <si>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</si>
  <si>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</si>
  <si>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</si>
  <si>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</si>
  <si>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</si>
  <si>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</si>
  <si>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</si>
  <si>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</si>
  <si>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</si>
  <si>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</si>
  <si>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</si>
  <si>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</si>
  <si>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</si>
  <si>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</si>
  <si>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</si>
  <si>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</si>
  <si>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</si>
  <si>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</si>
  <si>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</si>
  <si>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</si>
  <si>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</si>
  <si>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</si>
  <si>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</si>
  <si>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</si>
  <si>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</si>
  <si>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</si>
  <si>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</si>
  <si>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</si>
  <si>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</si>
  <si>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</si>
  <si>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</si>
  <si>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</si>
  <si>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</si>
  <si>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</si>
  <si>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</si>
  <si>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</si>
  <si>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</si>
  <si>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</si>
  <si>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</si>
  <si>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</si>
  <si>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</si>
  <si>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</si>
  <si>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</si>
  <si>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</si>
  <si>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</si>
  <si>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</si>
  <si>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</si>
  <si>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</si>
  <si>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</si>
  <si>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</si>
  <si>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</si>
  <si>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</si>
  <si>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</si>
  <si>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</si>
  <si>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</si>
  <si>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</si>
  <si>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</si>
  <si>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</si>
  <si>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</si>
  <si>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</si>
  <si>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</si>
  <si>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</si>
  <si>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</si>
  <si>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</si>
  <si>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</si>
  <si>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</si>
  <si>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</si>
  <si>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</si>
  <si>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</si>
  <si>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</si>
  <si>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</si>
  <si>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</si>
  <si>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</si>
  <si>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</si>
  <si>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</si>
  <si>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</si>
  <si>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</si>
  <si>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</si>
  <si>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</si>
  <si>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</si>
  <si>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</si>
  <si>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</si>
  <si>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</si>
  <si>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</si>
  <si>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</si>
  <si>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</si>
  <si>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</si>
  <si>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</si>
  <si>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</si>
  <si>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</si>
  <si>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</si>
  <si>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</si>
  <si>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</si>
  <si>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</si>
  <si>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</si>
  <si>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</si>
  <si>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</si>
  <si>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</si>
  <si>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</si>
  <si>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</si>
  <si>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</si>
  <si>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</si>
  <si>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</si>
  <si>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</si>
  <si>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</si>
  <si>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</si>
  <si>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</si>
  <si>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</si>
  <si>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</si>
  <si>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</si>
  <si>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</si>
  <si>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</si>
  <si>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</si>
  <si>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</si>
  <si>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</si>
  <si>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</si>
  <si>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</si>
  <si>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</si>
  <si>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</si>
  <si>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</si>
  <si>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</si>
  <si>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</si>
  <si>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</si>
  <si>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</si>
  <si>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</si>
  <si>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</si>
  <si>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</si>
  <si>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</si>
  <si>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</si>
  <si>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</si>
  <si>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</si>
  <si>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</si>
  <si>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</si>
  <si>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</si>
  <si>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</si>
  <si>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</si>
  <si>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</si>
  <si>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</si>
  <si>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</si>
  <si>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</si>
  <si>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</si>
  <si>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</si>
  <si>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</si>
  <si>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</si>
  <si>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</si>
  <si>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</si>
  <si>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</si>
  <si>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</si>
  <si>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</si>
  <si>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</si>
  <si>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</si>
  <si>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</si>
  <si>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</si>
  <si>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</si>
  <si>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</si>
  <si>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</si>
  <si>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</si>
  <si>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</si>
  <si>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</si>
  <si>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</si>
  <si>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</si>
  <si>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</si>
  <si>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</si>
  <si>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</si>
  <si>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</si>
  <si>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</si>
  <si>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</si>
  <si>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</si>
  <si>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</si>
  <si>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</si>
  <si>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</si>
  <si>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</si>
  <si>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</si>
  <si>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</si>
  <si>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</si>
  <si>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</si>
  <si>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</si>
  <si>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</si>
  <si>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</si>
  <si>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</si>
  <si>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</si>
  <si>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</si>
  <si>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</si>
  <si>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</si>
  <si>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</si>
  <si>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</si>
  <si>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</si>
  <si>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</si>
  <si>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</si>
  <si>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</si>
  <si>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</si>
  <si>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</si>
  <si>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</si>
  <si>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</si>
  <si>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</si>
  <si>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</si>
  <si>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</si>
  <si>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</si>
  <si>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</si>
  <si>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</si>
  <si>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</si>
  <si>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</si>
  <si>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</si>
  <si>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</si>
  <si>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</si>
  <si>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</si>
  <si>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</si>
  <si>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</si>
  <si>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</si>
  <si>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</si>
  <si>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</si>
  <si>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</si>
  <si>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</si>
  <si>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</si>
  <si>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</si>
  <si>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</si>
  <si>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</si>
  <si>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</si>
  <si>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</si>
  <si>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</si>
  <si>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</si>
  <si>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</si>
  <si>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</si>
  <si>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</si>
  <si>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</si>
  <si>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</si>
  <si>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</si>
  <si>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</si>
  <si>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</si>
  <si>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</si>
  <si>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</si>
  <si>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</si>
  <si>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</si>
  <si>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</si>
  <si>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</si>
  <si>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</si>
  <si>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</si>
  <si>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</si>
  <si>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</si>
  <si>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</si>
  <si>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</si>
  <si>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</si>
  <si>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</si>
  <si>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</si>
  <si>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</si>
  <si>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</si>
  <si>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</si>
  <si>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</si>
  <si>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</si>
  <si>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</si>
  <si>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</si>
  <si>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</si>
  <si>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</si>
  <si>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</si>
  <si>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</si>
  <si>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</si>
  <si>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</si>
  <si>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</si>
  <si>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</si>
  <si>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</si>
  <si>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</si>
  <si>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</si>
  <si>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</si>
  <si>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</si>
  <si>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</si>
  <si>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</si>
  <si>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</si>
  <si>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</si>
  <si>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</si>
  <si>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</si>
  <si>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</si>
  <si>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</si>
  <si>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</si>
  <si>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</si>
  <si>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</si>
  <si>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</si>
  <si>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</si>
  <si>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</si>
  <si>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</si>
  <si>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</si>
  <si>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</si>
  <si>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</si>
  <si>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</si>
  <si>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</si>
  <si>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</si>
  <si>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</si>
  <si>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</si>
  <si>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</si>
  <si>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</si>
  <si>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</si>
  <si>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</si>
  <si>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</si>
  <si>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</si>
  <si>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</si>
  <si>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</si>
  <si>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</si>
  <si>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</si>
  <si>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</si>
  <si>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</si>
  <si>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</si>
  <si>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</si>
  <si>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</si>
  <si>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</si>
  <si>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</si>
  <si>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</si>
  <si>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</si>
  <si>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</si>
  <si>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</si>
  <si>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</si>
  <si>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</si>
  <si>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</si>
  <si>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</si>
  <si>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</si>
  <si>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</si>
  <si>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</si>
  <si>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</si>
  <si>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</si>
  <si>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</si>
  <si>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</si>
  <si>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</si>
  <si>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</si>
  <si>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</si>
  <si>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</si>
  <si>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</si>
  <si>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</si>
  <si>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</si>
  <si>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</si>
  <si>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</si>
  <si>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</si>
  <si>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</si>
  <si>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</si>
  <si>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</si>
  <si>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</si>
  <si>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</si>
  <si>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</si>
  <si>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</si>
  <si>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</si>
  <si>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</si>
  <si>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</si>
  <si>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</si>
  <si>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</si>
  <si>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</si>
  <si>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</si>
  <si>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</si>
  <si>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</si>
  <si>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</si>
  <si>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</si>
  <si>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</si>
  <si>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</si>
  <si>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</si>
  <si>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</si>
  <si>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</si>
  <si>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</si>
  <si>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</si>
  <si>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</si>
  <si>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</si>
  <si>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</si>
  <si>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</si>
  <si>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</si>
  <si>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</si>
  <si>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</si>
  <si>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</si>
  <si>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</si>
  <si>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</si>
  <si>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</si>
  <si>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</si>
  <si>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</si>
  <si>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</si>
  <si>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</si>
  <si>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</si>
  <si>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</si>
  <si>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</si>
  <si>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</si>
  <si>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</si>
  <si>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</si>
  <si>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</si>
  <si>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</si>
  <si>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</si>
  <si>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</si>
  <si>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</si>
  <si>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</si>
  <si>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</si>
  <si>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</si>
  <si>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</si>
  <si>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</si>
  <si>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</si>
  <si>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</si>
  <si>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</si>
  <si>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</si>
  <si>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</si>
  <si>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</si>
  <si>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</si>
  <si>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</si>
  <si>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</si>
  <si>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</si>
  <si>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</si>
  <si>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</si>
  <si>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</si>
  <si>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</si>
  <si>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</si>
  <si>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</si>
  <si>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</si>
  <si>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</si>
  <si>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</si>
  <si>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</si>
  <si>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</si>
  <si>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</si>
  <si>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</si>
  <si>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</si>
  <si>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</si>
  <si>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</si>
  <si>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</si>
  <si>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</si>
  <si>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</si>
  <si>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</si>
  <si>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</si>
  <si>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</si>
  <si>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</si>
  <si>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</si>
  <si>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</si>
  <si>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</si>
  <si>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</si>
  <si>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</si>
  <si>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</si>
  <si>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</si>
  <si>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</si>
  <si>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</si>
  <si>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</si>
  <si>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</si>
  <si>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</si>
  <si>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</si>
  <si>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</si>
  <si>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</si>
  <si>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</si>
  <si>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</si>
  <si>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</si>
  <si>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</si>
  <si>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</si>
  <si>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</si>
  <si>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</si>
  <si>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</si>
  <si>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</si>
  <si>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</si>
  <si>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</si>
  <si>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</si>
  <si>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</si>
  <si>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</si>
  <si>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</si>
  <si>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</si>
  <si>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</si>
  <si>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</si>
  <si>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</si>
  <si>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</si>
  <si>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</si>
  <si>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</si>
  <si>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</si>
  <si>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</si>
  <si>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</si>
  <si>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</si>
  <si>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</si>
  <si>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</si>
  <si>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</si>
  <si>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</si>
  <si>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</si>
  <si>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</si>
  <si>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</si>
  <si>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</si>
  <si>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</si>
  <si>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</si>
  <si>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</si>
  <si>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</si>
  <si>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</si>
  <si>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</si>
  <si>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</si>
  <si>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</si>
  <si>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</si>
  <si>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</si>
  <si>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</si>
  <si>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</si>
  <si>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</si>
  <si>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</si>
  <si>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</si>
  <si>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</si>
  <si>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</si>
  <si>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</si>
  <si>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</si>
  <si>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</si>
  <si>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</si>
  <si>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</si>
  <si>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</si>
  <si>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</si>
  <si>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</si>
  <si>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</si>
  <si>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</si>
  <si>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</si>
  <si>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</si>
  <si>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</si>
  <si>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</si>
  <si>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</si>
  <si>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</si>
  <si>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</si>
  <si>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</si>
  <si>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</si>
  <si>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</si>
  <si>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</si>
  <si>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</si>
  <si>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</si>
  <si>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</si>
  <si>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</si>
  <si>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</si>
  <si>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</si>
  <si>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</si>
  <si>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</si>
  <si>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</si>
  <si>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</si>
  <si>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</si>
  <si>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</si>
  <si>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</si>
  <si>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</si>
  <si>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</si>
  <si>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</si>
  <si>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</si>
  <si>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</si>
  <si>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</si>
  <si>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</si>
  <si>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</si>
  <si>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</si>
  <si>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</si>
  <si>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</si>
  <si>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</si>
  <si>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</si>
  <si>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</si>
  <si>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</si>
  <si>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</si>
  <si>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</si>
  <si>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</si>
  <si>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</si>
  <si>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</si>
  <si>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</si>
  <si>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</si>
  <si>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</si>
  <si>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</si>
  <si>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</si>
  <si>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</si>
  <si>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</si>
  <si>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</si>
  <si>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</si>
  <si>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</si>
  <si>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</si>
  <si>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</si>
  <si>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</si>
  <si>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</si>
  <si>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</si>
  <si>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</si>
  <si>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</si>
  <si>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</si>
  <si>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</si>
  <si>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</si>
  <si>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</si>
  <si>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</si>
  <si>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</si>
  <si>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</si>
  <si>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</si>
  <si>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</si>
  <si>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</si>
  <si>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</si>
  <si>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</si>
  <si>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</si>
  <si>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</si>
  <si>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</si>
  <si>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</si>
  <si>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</si>
  <si>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</si>
  <si>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</si>
  <si>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</si>
  <si>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</si>
  <si>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</si>
  <si>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</si>
  <si>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</si>
  <si>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</si>
  <si>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</si>
  <si>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</si>
  <si>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</si>
  <si>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</si>
  <si>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</si>
  <si>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</si>
  <si>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</si>
  <si>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</si>
  <si>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</si>
  <si>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</si>
  <si>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</si>
  <si>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</si>
  <si>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</si>
  <si>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</si>
  <si>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</si>
  <si>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</si>
  <si>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</si>
  <si>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</si>
  <si>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</si>
  <si>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</si>
  <si>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</si>
  <si>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</si>
  <si>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</si>
  <si>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</si>
  <si>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</si>
  <si>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</si>
  <si>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</si>
  <si>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</si>
  <si>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</si>
  <si>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</si>
  <si>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</si>
  <si>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</si>
  <si>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</si>
  <si>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</si>
  <si>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</si>
  <si>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</si>
  <si>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</si>
  <si>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</si>
  <si>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</si>
  <si>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</si>
  <si>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</si>
  <si>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</si>
  <si>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</si>
  <si>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</si>
  <si>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</si>
  <si>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</si>
  <si>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</si>
  <si>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</si>
  <si>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</si>
  <si>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</si>
  <si>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</si>
  <si>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</si>
  <si>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</si>
  <si>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</si>
  <si>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</si>
  <si>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</si>
  <si>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</si>
  <si>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</si>
  <si>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</si>
  <si>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</si>
  <si>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</si>
  <si>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</si>
  <si>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</si>
  <si>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</si>
  <si>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</si>
  <si>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</si>
  <si>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</si>
  <si>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</si>
  <si>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</si>
  <si>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</si>
  <si>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</si>
  <si>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</si>
  <si>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</si>
  <si>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</si>
  <si>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</si>
  <si>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</si>
  <si>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</si>
  <si>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</si>
  <si>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</si>
  <si>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</si>
  <si>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</si>
  <si>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</si>
  <si>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</si>
  <si>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</si>
  <si>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</si>
  <si>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</si>
  <si>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</si>
  <si>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</si>
  <si>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</si>
  <si>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</si>
  <si>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</si>
  <si>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</si>
  <si>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</si>
  <si>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</si>
  <si>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</si>
  <si>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</si>
  <si>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</si>
  <si>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</si>
  <si>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</si>
  <si>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</si>
  <si>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</si>
  <si>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</si>
  <si>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</si>
  <si>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</si>
  <si>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</si>
  <si>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</si>
  <si>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</si>
  <si>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</si>
  <si>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</si>
  <si>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</si>
  <si>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</si>
  <si>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</si>
  <si>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</si>
  <si>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</si>
  <si>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</si>
  <si>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</si>
  <si>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</si>
  <si>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</si>
  <si>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</si>
  <si>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</si>
  <si>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</si>
  <si>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</si>
  <si>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</si>
  <si>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</si>
  <si>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</si>
  <si>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</si>
  <si>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</si>
  <si>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</si>
  <si>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</si>
  <si>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</si>
  <si>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</si>
  <si>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</si>
  <si>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</si>
  <si>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</si>
  <si>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</si>
  <si>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</si>
  <si>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</si>
  <si>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</si>
  <si>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</si>
  <si>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</si>
  <si>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</si>
  <si>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</si>
  <si>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</si>
  <si>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</si>
  <si>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</si>
  <si>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</si>
  <si>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</si>
  <si>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</si>
  <si>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</si>
  <si>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</si>
  <si>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</si>
  <si>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</si>
  <si>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</si>
  <si>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</si>
  <si>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</si>
  <si>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</si>
  <si>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</si>
  <si>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</si>
  <si>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</si>
  <si>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</si>
  <si>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</si>
  <si>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</si>
  <si>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</si>
  <si>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</si>
  <si>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</si>
  <si>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</si>
  <si>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</si>
  <si>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</si>
  <si>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</si>
  <si>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</si>
  <si>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</si>
  <si>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</si>
  <si>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</si>
  <si>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</si>
  <si>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</si>
  <si>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</si>
  <si>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</si>
  <si>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</si>
  <si>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</si>
  <si>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</si>
  <si>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</si>
  <si>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</si>
  <si>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</si>
  <si>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</si>
  <si>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</si>
  <si>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</si>
  <si>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</si>
  <si>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</si>
  <si>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</si>
  <si>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</si>
  <si>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</si>
  <si>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</si>
  <si>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</si>
  <si>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</si>
  <si>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</si>
  <si>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</si>
  <si>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</si>
  <si>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</si>
  <si>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</si>
  <si>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</si>
  <si>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</si>
  <si>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</si>
  <si>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</si>
  <si>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</si>
  <si>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</si>
  <si>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</si>
  <si>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</si>
  <si>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</si>
  <si>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</si>
  <si>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</si>
  <si>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</si>
  <si>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</si>
  <si>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</si>
  <si>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</si>
  <si>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</si>
  <si>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</si>
  <si>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</si>
  <si>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</si>
  <si>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</si>
  <si>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</si>
  <si>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</si>
  <si>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</si>
  <si>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</si>
  <si>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</si>
  <si>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</si>
  <si>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</si>
  <si>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</si>
  <si>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</si>
  <si>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</si>
  <si>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</si>
  <si>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</si>
  <si>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</si>
  <si>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</si>
  <si>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</si>
  <si>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</si>
  <si>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</si>
  <si>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</si>
  <si>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</si>
  <si>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</si>
  <si>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</si>
  <si>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</si>
  <si>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</si>
  <si>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</si>
  <si>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</si>
  <si>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</si>
  <si>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</si>
  <si>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</si>
  <si>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</si>
  <si>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</si>
  <si>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</si>
  <si>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</si>
  <si>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</si>
  <si>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</si>
  <si>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</si>
  <si>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</si>
  <si>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</si>
  <si>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</si>
  <si>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</si>
  <si>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</si>
  <si>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</si>
  <si>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</si>
  <si>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</si>
  <si>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</si>
  <si>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</si>
  <si>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</si>
  <si>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</si>
  <si>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</si>
  <si>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</si>
  <si>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</si>
  <si>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</si>
  <si>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</si>
  <si>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</si>
  <si>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</si>
  <si>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</si>
  <si>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</si>
  <si>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</si>
  <si>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</si>
  <si>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</si>
  <si>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</si>
  <si>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</si>
  <si>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</si>
  <si>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</si>
  <si>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</si>
  <si>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</si>
  <si>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</si>
  <si>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</si>
  <si>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</si>
  <si>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</si>
  <si>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</si>
  <si>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</si>
  <si>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</si>
  <si>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</si>
  <si>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</si>
  <si>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</si>
  <si>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</si>
  <si>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</si>
  <si>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</si>
  <si>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</si>
  <si>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</si>
  <si>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</si>
  <si>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</si>
  <si>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</si>
  <si>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</si>
  <si>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</si>
  <si>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</si>
  <si>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</si>
  <si>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</si>
  <si>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</si>
  <si>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</si>
  <si>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</si>
  <si>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</si>
  <si>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</si>
  <si>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</si>
  <si>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</si>
  <si>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</si>
  <si>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</si>
  <si>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</si>
  <si>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</si>
  <si>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</si>
  <si>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</si>
  <si>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</si>
  <si>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</si>
  <si>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</si>
  <si>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</si>
  <si>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</si>
  <si>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</si>
  <si>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</si>
  <si>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</si>
  <si>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</si>
  <si>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</si>
  <si>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</si>
  <si>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</si>
  <si>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</si>
  <si>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</si>
  <si>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</si>
  <si>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</si>
  <si>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</si>
  <si>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</si>
  <si>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</si>
  <si>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</si>
  <si>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</si>
  <si>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</si>
  <si>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</si>
  <si>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</si>
  <si>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</si>
  <si>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</si>
  <si>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</si>
  <si>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</si>
  <si>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</si>
  <si>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</si>
  <si>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</si>
  <si>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</si>
  <si>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</si>
  <si>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</si>
  <si>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</si>
  <si>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</si>
  <si>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</si>
  <si>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</si>
  <si>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</si>
  <si>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</si>
  <si>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</si>
  <si>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</si>
  <si>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</si>
  <si>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</si>
  <si>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</si>
  <si>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</si>
  <si>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</si>
  <si>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</si>
  <si>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</si>
  <si>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</si>
  <si>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</si>
  <si>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</si>
  <si>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</si>
  <si>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</si>
  <si>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</si>
  <si>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</si>
  <si>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</si>
  <si>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</si>
  <si>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</si>
  <si>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</si>
  <si>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</si>
  <si>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</si>
  <si>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</si>
  <si>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</si>
  <si>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</si>
  <si>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</si>
  <si>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</si>
  <si>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</si>
  <si>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</si>
  <si>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</si>
  <si>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</si>
  <si>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</si>
  <si>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</si>
  <si>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</si>
  <si>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</si>
  <si>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</si>
  <si>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</si>
  <si>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</si>
  <si>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</si>
  <si>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</si>
  <si>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</si>
  <si>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</si>
  <si>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</si>
  <si>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</si>
  <si>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</si>
  <si>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</si>
  <si>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</si>
  <si>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</si>
  <si>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</si>
  <si>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</si>
  <si>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</si>
  <si>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</si>
  <si>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</si>
  <si>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</si>
  <si>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</si>
  <si>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</si>
  <si>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</si>
  <si>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</si>
  <si>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</si>
  <si>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</si>
  <si>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</si>
  <si>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</si>
  <si>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</si>
  <si>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</si>
  <si>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</si>
  <si>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</si>
  <si>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</si>
  <si>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</si>
  <si>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</si>
  <si>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</si>
  <si>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</si>
  <si>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</si>
  <si>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</si>
  <si>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</si>
  <si>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</si>
  <si>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</si>
  <si>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</si>
  <si>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</si>
  <si>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</si>
  <si>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</si>
  <si>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</si>
  <si>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</si>
  <si>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</si>
  <si>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</si>
  <si>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</si>
  <si>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</si>
  <si>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</si>
  <si>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</si>
  <si>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</si>
  <si>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</si>
  <si>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</si>
  <si>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</si>
  <si>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</si>
  <si>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</si>
  <si>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</si>
  <si>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</si>
  <si>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</si>
  <si>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</si>
  <si>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</si>
  <si>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</si>
  <si>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</si>
  <si>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</si>
  <si>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</si>
  <si>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</si>
  <si>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</si>
  <si>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</si>
  <si>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</si>
  <si>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</si>
  <si>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</si>
  <si>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</si>
  <si>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</si>
  <si>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</si>
  <si>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</si>
  <si>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</si>
  <si>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</si>
  <si>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</si>
  <si>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</si>
  <si>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</si>
  <si>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</si>
  <si>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</si>
  <si>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</si>
  <si>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</si>
  <si>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</si>
  <si>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</si>
  <si>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</si>
  <si>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</si>
  <si>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</si>
  <si>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</si>
  <si>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</si>
  <si>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</si>
  <si>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</si>
  <si>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</si>
  <si>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</si>
  <si>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</si>
  <si>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</si>
  <si>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</si>
  <si>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</si>
  <si>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</si>
  <si>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</si>
  <si>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</si>
  <si>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</si>
  <si>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</si>
  <si>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</si>
  <si>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</si>
  <si>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</si>
  <si>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</si>
  <si>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</si>
  <si>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</si>
  <si>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</si>
  <si>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</si>
  <si>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</si>
  <si>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</si>
  <si>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</si>
  <si>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</si>
  <si>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</si>
  <si>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</si>
  <si>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</si>
  <si>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</si>
  <si>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</si>
  <si>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</si>
  <si>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</si>
  <si>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</si>
  <si>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</si>
  <si>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</si>
  <si>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</si>
  <si>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</si>
  <si>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</si>
  <si>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</si>
  <si>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</si>
  <si>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</si>
  <si>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</si>
  <si>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</si>
  <si>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</si>
  <si>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</si>
  <si>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</si>
  <si>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</si>
  <si>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</si>
  <si>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</si>
  <si>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</si>
  <si>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</si>
  <si>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</si>
  <si>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</si>
  <si>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</si>
  <si>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</si>
  <si>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</si>
  <si>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</si>
  <si>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</si>
  <si>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</si>
  <si>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</si>
  <si>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</si>
  <si>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</si>
  <si>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</si>
  <si>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</si>
  <si>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</si>
  <si>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</si>
  <si>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</si>
  <si>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</si>
  <si>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</si>
  <si>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</si>
  <si>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</si>
  <si>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</si>
  <si>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</si>
  <si>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</si>
  <si>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</si>
  <si>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</si>
  <si>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</si>
  <si>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</si>
  <si>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</si>
  <si>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</si>
  <si>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</si>
  <si>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</si>
  <si>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</si>
  <si>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</si>
  <si>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</si>
  <si>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</si>
  <si>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</si>
  <si>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</si>
  <si>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</si>
  <si>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</si>
  <si>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</si>
  <si>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</si>
  <si>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</si>
  <si>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</si>
  <si>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</si>
  <si>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</si>
  <si>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</si>
  <si>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</si>
  <si>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</si>
  <si>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</si>
  <si>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</si>
  <si>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</si>
  <si>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</si>
  <si>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</si>
  <si>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</si>
  <si>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</si>
  <si>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</si>
  <si>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</si>
  <si>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</si>
  <si>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</si>
  <si>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</si>
  <si>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</si>
  <si>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</si>
  <si>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</si>
  <si>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</si>
  <si>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</si>
  <si>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</si>
  <si>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</si>
  <si>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</si>
  <si>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</si>
  <si>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</si>
  <si>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</si>
  <si>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</si>
  <si>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</si>
  <si>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</si>
  <si>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</si>
  <si>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</si>
  <si>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</si>
  <si>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</si>
  <si>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</si>
  <si>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</si>
  <si>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</si>
  <si>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</si>
  <si>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</si>
  <si>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</si>
  <si>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</si>
  <si>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</si>
  <si>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</si>
  <si>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</si>
  <si>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</si>
  <si>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</si>
  <si>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</si>
  <si>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</si>
  <si>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</si>
  <si>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</si>
  <si>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</si>
  <si>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</si>
  <si>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</si>
  <si>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</si>
  <si>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</si>
  <si>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</si>
  <si>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</si>
  <si>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</si>
  <si>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</si>
  <si>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</si>
  <si>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</si>
  <si>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</si>
  <si>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</si>
  <si>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</si>
  <si>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</si>
  <si>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</si>
  <si>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</si>
  <si>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</si>
  <si>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</si>
  <si>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</si>
  <si>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</si>
  <si>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</si>
  <si>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</si>
  <si>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</si>
  <si>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</si>
  <si>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</si>
  <si>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</si>
  <si>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</si>
  <si>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</si>
  <si>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</si>
  <si>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</si>
  <si>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</si>
  <si>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</si>
  <si>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</si>
  <si>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</si>
  <si>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</si>
  <si>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</si>
  <si>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</si>
  <si>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</si>
  <si>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</si>
  <si>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</si>
  <si>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</si>
  <si>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</si>
  <si>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</si>
  <si>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</si>
  <si>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</si>
  <si>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</si>
  <si>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</si>
  <si>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</si>
  <si>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</si>
  <si>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</si>
  <si>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</si>
  <si>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</si>
  <si>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</si>
  <si>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</si>
  <si>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</si>
  <si>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</si>
  <si>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</si>
  <si>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</si>
  <si>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</si>
  <si>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</si>
  <si>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</si>
  <si>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</si>
  <si>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</si>
  <si>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</si>
  <si>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</si>
  <si>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</si>
  <si>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</si>
  <si>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</si>
  <si>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</si>
  <si>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</si>
  <si>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</si>
  <si>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</si>
  <si>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</si>
  <si>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</si>
  <si>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</si>
  <si>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</si>
  <si>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</si>
  <si>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</si>
  <si>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</si>
  <si>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</si>
  <si>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</si>
  <si>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</si>
  <si>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</si>
  <si>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</si>
  <si>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</si>
  <si>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</si>
  <si>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</si>
  <si>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</si>
  <si>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</si>
  <si>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</si>
  <si>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</si>
  <si>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</si>
  <si>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</si>
  <si>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</si>
  <si>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</si>
  <si>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</si>
  <si>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</si>
  <si>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</si>
  <si>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</si>
  <si>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</si>
  <si>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</si>
  <si>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</si>
  <si>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</si>
  <si>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</si>
  <si>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</si>
  <si>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</si>
  <si>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</si>
  <si>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</si>
  <si>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</si>
  <si>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</si>
  <si>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</si>
  <si>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</si>
  <si>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</si>
  <si>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</si>
  <si>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</si>
  <si>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</si>
  <si>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</si>
  <si>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</si>
  <si>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</si>
  <si>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</si>
  <si>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</si>
  <si>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</si>
  <si>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</si>
  <si>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</si>
  <si>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</si>
  <si>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</si>
  <si>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</si>
  <si>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</si>
  <si>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</si>
  <si>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</si>
  <si>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</si>
  <si>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</si>
  <si>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</si>
  <si>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</si>
  <si>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</si>
  <si>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</si>
  <si>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</si>
  <si>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</si>
  <si>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</si>
  <si>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</si>
  <si>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</si>
  <si>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</si>
  <si>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</si>
  <si>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</si>
  <si>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</si>
  <si>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</si>
  <si>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</si>
  <si>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</si>
  <si>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</si>
  <si>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</si>
  <si>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</si>
  <si>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</si>
  <si>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</si>
  <si>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</si>
  <si>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</si>
  <si>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</si>
  <si>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</si>
  <si>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</si>
  <si>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</si>
  <si>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</si>
  <si>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</si>
  <si>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</si>
  <si>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</si>
  <si>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</si>
  <si>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</si>
  <si>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</si>
  <si>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</si>
  <si>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</si>
  <si>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</si>
  <si>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</si>
  <si>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</si>
  <si>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</si>
  <si>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</si>
  <si>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</si>
  <si>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</si>
  <si>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</si>
  <si>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</si>
  <si>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</si>
  <si>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</si>
  <si>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</si>
  <si>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</si>
  <si>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</si>
  <si>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</si>
  <si>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</si>
  <si>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</si>
  <si>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</si>
  <si>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</si>
  <si>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</si>
  <si>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</si>
  <si>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</si>
  <si>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</si>
  <si>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</si>
  <si>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</si>
  <si>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</si>
  <si>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</si>
  <si>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</si>
  <si>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</si>
  <si>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</si>
  <si>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</si>
  <si>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</si>
  <si>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</si>
  <si>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</si>
  <si>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</si>
  <si>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</si>
  <si>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</si>
  <si>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</si>
  <si>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</si>
  <si>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</si>
  <si>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</si>
  <si>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</si>
  <si>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</si>
  <si>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</si>
  <si>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</si>
  <si>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</si>
  <si>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</si>
  <si>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</si>
  <si>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</si>
  <si>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</si>
  <si>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</si>
  <si>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</si>
  <si>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</si>
  <si>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</si>
  <si>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</si>
  <si>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</si>
  <si>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</si>
  <si>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</si>
  <si>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</si>
  <si>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</si>
  <si>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</si>
  <si>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</si>
  <si>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</si>
  <si>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</si>
  <si>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</si>
  <si>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</si>
  <si>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</si>
  <si>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</si>
  <si>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</si>
  <si>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</si>
  <si>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</si>
  <si>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</si>
  <si>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</si>
  <si>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</si>
  <si>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</si>
  <si>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</si>
  <si>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</si>
  <si>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</si>
  <si>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</si>
  <si>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</si>
  <si>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</si>
  <si>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</si>
  <si>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</si>
  <si>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</si>
  <si>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</si>
  <si>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</si>
  <si>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</si>
  <si>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</si>
  <si>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</si>
  <si>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</si>
  <si>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</si>
  <si>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</si>
  <si>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</si>
  <si>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</si>
  <si>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</si>
  <si>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</si>
  <si>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</si>
  <si>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</si>
  <si>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</si>
  <si>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</si>
  <si>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</si>
  <si>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</si>
  <si>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</si>
  <si>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</si>
  <si>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</si>
  <si>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</si>
  <si>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</si>
  <si>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</si>
  <si>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</si>
  <si>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</si>
  <si>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</si>
  <si>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</si>
  <si>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</si>
  <si>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</si>
  <si>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</si>
  <si>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</si>
  <si>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</si>
  <si>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</si>
  <si>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</si>
  <si>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</si>
  <si>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</si>
  <si>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</si>
  <si>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</si>
  <si>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</si>
  <si>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</si>
  <si>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</si>
  <si>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</si>
  <si>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</si>
  <si>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</si>
  <si>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</si>
  <si>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</si>
  <si>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</si>
  <si>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</si>
  <si>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</si>
  <si>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</si>
  <si>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</si>
  <si>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</si>
  <si>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</si>
  <si>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</si>
  <si>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</si>
  <si>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</si>
  <si>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</si>
  <si>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</si>
  <si>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</si>
  <si>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</si>
  <si>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</si>
  <si>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</si>
  <si>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</si>
  <si>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</si>
  <si>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</si>
  <si>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</si>
  <si>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</si>
  <si>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</si>
  <si>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</si>
  <si>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</si>
  <si>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</si>
  <si>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</si>
  <si>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</si>
  <si>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</si>
  <si>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</si>
  <si>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</si>
  <si>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</si>
  <si>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</si>
  <si>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</si>
  <si>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</si>
  <si>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</si>
  <si>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</si>
  <si>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</si>
  <si>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</si>
  <si>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</si>
  <si>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</si>
  <si>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</si>
  <si>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</si>
  <si>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</si>
  <si>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</si>
  <si>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</si>
  <si>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</si>
  <si>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</si>
  <si>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</si>
  <si>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</si>
  <si>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</si>
  <si>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</si>
  <si>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</si>
  <si>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</si>
  <si>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</si>
  <si>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</si>
  <si>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</si>
  <si>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</si>
  <si>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</si>
  <si>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</si>
  <si>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</si>
  <si>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</si>
  <si>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</si>
  <si>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</si>
  <si>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</si>
  <si>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</si>
  <si>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</si>
  <si>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</si>
  <si>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</si>
  <si>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</si>
  <si>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</si>
  <si>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</si>
  <si>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</si>
  <si>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</si>
  <si>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</si>
  <si>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</si>
  <si>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</si>
  <si>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</si>
  <si>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</si>
  <si>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</si>
  <si>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</si>
  <si>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</si>
  <si>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</si>
  <si>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</si>
  <si>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</si>
  <si>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</si>
  <si>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</si>
  <si>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</si>
  <si>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</si>
  <si>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</si>
  <si>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</si>
  <si>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</si>
  <si>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</si>
  <si>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</si>
  <si>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</si>
  <si>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</si>
  <si>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</si>
  <si>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</si>
  <si>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</si>
  <si>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</si>
  <si>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</si>
  <si>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</si>
  <si>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</si>
  <si>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</si>
  <si>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</si>
  <si>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</si>
  <si>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</si>
  <si>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</si>
  <si>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</si>
  <si>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</si>
  <si>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</si>
  <si>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</si>
  <si>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</si>
  <si>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</si>
  <si>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</si>
  <si>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</si>
  <si>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</si>
  <si>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</si>
  <si>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</si>
  <si>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</si>
  <si>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</si>
  <si>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</si>
  <si>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</si>
  <si>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</si>
  <si>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</si>
  <si>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</si>
  <si>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</si>
  <si>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</si>
  <si>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</si>
  <si>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</si>
  <si>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</si>
  <si>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</si>
  <si>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</si>
  <si>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</si>
  <si>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</si>
  <si>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</si>
  <si>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</si>
  <si>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</si>
  <si>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</si>
  <si>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</si>
  <si>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</si>
  <si>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</si>
  <si>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</si>
  <si>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</si>
  <si>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</si>
  <si>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</si>
  <si>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</si>
  <si>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</si>
  <si>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</si>
  <si>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</si>
  <si>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</si>
  <si>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</si>
  <si>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</si>
  <si>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</si>
  <si>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</si>
  <si>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</si>
  <si>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</si>
  <si>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</si>
  <si>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</si>
  <si>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</si>
  <si>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</si>
  <si>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</si>
  <si>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</si>
  <si>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</si>
  <si>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</si>
  <si>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</si>
  <si>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</si>
  <si>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</si>
  <si>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</si>
  <si>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</si>
  <si>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</si>
  <si>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</si>
  <si>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</si>
  <si>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</si>
  <si>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</si>
  <si>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</si>
  <si>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</si>
  <si>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</si>
  <si>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</si>
  <si>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</si>
  <si>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</si>
  <si>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</si>
  <si>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</si>
  <si>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</si>
  <si>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</si>
  <si>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</si>
  <si>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</si>
  <si>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</si>
  <si>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</si>
  <si>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</si>
  <si>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</si>
  <si>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</si>
  <si>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</si>
  <si>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</si>
  <si>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</si>
  <si>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</si>
  <si>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</si>
  <si>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</si>
  <si>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</si>
  <si>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</si>
  <si>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</si>
  <si>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</si>
  <si>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</si>
  <si>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</si>
  <si>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</si>
  <si>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</si>
  <si>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</si>
  <si>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</si>
  <si>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</si>
  <si>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</si>
  <si>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</si>
  <si>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</si>
  <si>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</si>
  <si>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</si>
  <si>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</si>
  <si>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</si>
  <si>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</si>
  <si>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</si>
  <si>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</si>
  <si>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</si>
  <si>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</si>
  <si>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</si>
  <si>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</si>
  <si>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</si>
  <si>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</si>
  <si>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</si>
  <si>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</si>
  <si>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</si>
  <si>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</si>
  <si>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</si>
  <si>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</si>
  <si>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</si>
  <si>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</si>
  <si>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</si>
  <si>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</si>
  <si>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</si>
  <si>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</si>
  <si>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</si>
  <si>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</si>
  <si>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</si>
  <si>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</si>
  <si>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</si>
  <si>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</si>
  <si>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</si>
  <si>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</si>
  <si>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</si>
  <si>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</si>
  <si>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</si>
  <si>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</si>
  <si>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</si>
  <si>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</si>
  <si>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</si>
  <si>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</si>
  <si>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</si>
  <si>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</si>
  <si>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</si>
  <si>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</si>
  <si>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</si>
  <si>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</si>
  <si>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</si>
  <si>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</si>
  <si>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</si>
  <si>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</si>
  <si>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</si>
  <si>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</si>
  <si>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</si>
  <si>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</si>
  <si>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</si>
  <si>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</si>
  <si>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</si>
  <si>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</si>
  <si>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</si>
  <si>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</si>
  <si>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</si>
  <si>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</si>
  <si>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</si>
  <si>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</si>
  <si>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</si>
  <si>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</si>
  <si>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</si>
  <si>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</si>
  <si>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</si>
  <si>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</si>
  <si>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</si>
  <si>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</si>
  <si>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</si>
  <si>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</si>
  <si>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</si>
  <si>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</si>
  <si>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</si>
  <si>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</si>
  <si>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</si>
  <si>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</si>
  <si>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</si>
  <si>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</si>
  <si>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</si>
  <si>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</si>
  <si>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</si>
  <si>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</si>
  <si>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</si>
  <si>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</si>
  <si>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</si>
  <si>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</si>
  <si>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</si>
  <si>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</si>
  <si>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</si>
  <si>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</si>
  <si>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</si>
  <si>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</si>
  <si>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</si>
  <si>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</si>
  <si>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</si>
  <si>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</si>
  <si>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</si>
  <si>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</si>
  <si>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</si>
  <si>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</si>
  <si>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</si>
  <si>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</si>
  <si>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</si>
  <si>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</si>
  <si>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</si>
  <si>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</si>
  <si>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</si>
  <si>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</si>
  <si>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</si>
  <si>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</si>
  <si>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</si>
  <si>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</si>
  <si>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</si>
  <si>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</si>
  <si>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</si>
  <si>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</si>
  <si>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</si>
  <si>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</si>
  <si>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</si>
  <si>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</si>
  <si>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</si>
  <si>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</si>
  <si>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</si>
  <si>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</si>
  <si>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</si>
  <si>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</si>
  <si>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</si>
  <si>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</si>
  <si>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</si>
  <si>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</si>
  <si>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</si>
  <si>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</si>
  <si>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</si>
  <si>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</si>
  <si>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</si>
  <si>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</si>
  <si>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</si>
  <si>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</si>
  <si>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</si>
  <si>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</si>
  <si>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</si>
  <si>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</si>
  <si>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</si>
  <si>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</si>
  <si>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</si>
  <si>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</si>
  <si>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</si>
  <si>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</si>
  <si>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</si>
  <si>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</si>
  <si>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</si>
  <si>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</si>
  <si>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</si>
  <si>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</si>
  <si>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</si>
  <si>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</si>
  <si>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</si>
  <si>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</si>
  <si>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</si>
  <si>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</si>
  <si>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</si>
  <si>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</si>
  <si>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</si>
  <si>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</si>
  <si>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</si>
  <si>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</si>
  <si>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</si>
  <si>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</si>
  <si>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</si>
  <si>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</si>
  <si>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</si>
  <si>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</si>
  <si>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</si>
  <si>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</si>
  <si>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</si>
  <si>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</si>
  <si>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</si>
  <si>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</si>
  <si>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</si>
  <si>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</si>
  <si>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</si>
  <si>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</si>
  <si>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</si>
  <si>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</si>
  <si>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</si>
  <si>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</si>
  <si>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</si>
  <si>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</si>
  <si>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</si>
  <si>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</si>
  <si>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</si>
  <si>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</si>
  <si>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</si>
  <si>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</si>
  <si>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</si>
  <si>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</si>
  <si>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</si>
  <si>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</si>
  <si>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</si>
  <si>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</si>
  <si>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</si>
  <si>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</si>
  <si>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</si>
  <si>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</si>
  <si>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</si>
  <si>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</si>
  <si>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</si>
  <si>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</si>
  <si>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</si>
  <si>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</si>
  <si>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</si>
  <si>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</si>
  <si>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</si>
  <si>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</si>
  <si>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</si>
  <si>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</si>
  <si>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</si>
  <si>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</si>
  <si>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</si>
  <si>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</si>
  <si>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</si>
  <si>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</si>
  <si>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</si>
  <si>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</si>
  <si>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</si>
  <si>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</si>
  <si>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</si>
  <si>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</si>
  <si>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</si>
  <si>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</si>
  <si>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</si>
  <si>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</si>
  <si>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</si>
  <si>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</si>
  <si>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</si>
  <si>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</si>
  <si>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</si>
  <si>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</si>
  <si>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</si>
  <si>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</si>
  <si>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</si>
  <si>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</si>
  <si>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</si>
  <si>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</si>
  <si>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</si>
  <si>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</si>
  <si>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</si>
  <si>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</si>
  <si>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</si>
  <si>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</si>
  <si>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</si>
  <si>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</si>
  <si>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</si>
  <si>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</si>
  <si>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</si>
  <si>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</si>
  <si>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</si>
  <si>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</si>
  <si>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</si>
  <si>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</si>
  <si>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</si>
  <si>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</si>
  <si>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</si>
  <si>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</si>
  <si>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</si>
  <si>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</si>
  <si>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</si>
  <si>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</si>
  <si>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</si>
  <si>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</si>
  <si>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</si>
  <si>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</si>
  <si>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</si>
  <si>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</si>
  <si>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</si>
  <si>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</si>
  <si>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</si>
  <si>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</si>
  <si>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</si>
  <si>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</si>
  <si>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</si>
  <si>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</si>
  <si>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</si>
  <si>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</si>
  <si>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</si>
  <si>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</si>
  <si>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</si>
  <si>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</si>
  <si>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</si>
  <si>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</si>
  <si>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</si>
  <si>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</si>
  <si>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</si>
  <si>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</si>
  <si>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</si>
  <si>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</si>
  <si>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</si>
  <si>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</si>
  <si>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</si>
  <si>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</si>
  <si>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</si>
  <si>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</si>
  <si>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</si>
  <si>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</si>
  <si>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</si>
  <si>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</si>
  <si>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</si>
  <si>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</si>
  <si>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</si>
  <si>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</si>
  <si>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</si>
  <si>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</si>
  <si>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</si>
  <si>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</si>
  <si>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</si>
  <si>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</si>
  <si>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</si>
  <si>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</si>
  <si>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</si>
  <si>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</si>
  <si>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</si>
  <si>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</si>
  <si>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</si>
  <si>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</si>
  <si>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</si>
  <si>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</si>
  <si>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</si>
  <si>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</si>
  <si>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</si>
  <si>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</si>
  <si>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</si>
  <si>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</si>
  <si>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</si>
  <si>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</si>
  <si>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</si>
  <si>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</si>
  <si>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</si>
  <si>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</si>
  <si>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</si>
  <si>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</si>
  <si>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</si>
  <si>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</si>
  <si>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</si>
  <si>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</si>
  <si>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</si>
  <si>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</si>
  <si>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</si>
  <si>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</si>
  <si>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</si>
  <si>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</si>
  <si>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</si>
  <si>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</si>
  <si>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</si>
  <si>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</si>
  <si>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</si>
  <si>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</si>
  <si>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</si>
  <si>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</si>
  <si>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</si>
  <si>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</si>
  <si>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</si>
  <si>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</si>
  <si>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</si>
  <si>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</si>
  <si>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</si>
  <si>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</si>
  <si>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</si>
  <si>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</si>
  <si>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</si>
  <si>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</si>
  <si>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</si>
  <si>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</si>
  <si>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</si>
  <si>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</si>
  <si>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</si>
  <si>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</si>
  <si>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</si>
  <si>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</si>
  <si>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</si>
  <si>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</si>
  <si>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</si>
  <si>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</si>
  <si>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</si>
  <si>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</si>
  <si>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</si>
  <si>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</si>
  <si>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</si>
  <si>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</si>
  <si>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</si>
  <si>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</si>
  <si>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</si>
  <si>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</si>
  <si>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</si>
  <si>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</si>
  <si>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</si>
  <si>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</si>
  <si>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</si>
  <si>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</si>
  <si>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</si>
  <si>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</si>
  <si>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</si>
  <si>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</si>
  <si>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</si>
  <si>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</si>
  <si>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</si>
  <si>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</si>
  <si>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</si>
  <si>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</si>
  <si>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</si>
  <si>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</si>
  <si>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</si>
  <si>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</si>
  <si>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</si>
  <si>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</si>
  <si>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</si>
  <si>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</si>
  <si>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</si>
  <si>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</si>
  <si>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</si>
  <si>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</si>
  <si>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</si>
  <si>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</si>
  <si>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</si>
  <si>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</si>
  <si>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</si>
  <si>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</si>
  <si>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</si>
  <si>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</si>
  <si>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</si>
  <si>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</si>
  <si>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</si>
  <si>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</si>
  <si>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</si>
  <si>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</si>
  <si>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</si>
  <si>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</si>
  <si>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</si>
  <si>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</si>
  <si>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</si>
  <si>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</si>
  <si>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</si>
  <si>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</si>
  <si>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</si>
  <si>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</si>
  <si>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</si>
  <si>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</si>
  <si>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</si>
  <si>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</si>
  <si>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</si>
  <si>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</si>
  <si>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</si>
  <si>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</si>
  <si>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</si>
  <si>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</si>
  <si>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</si>
  <si>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</si>
  <si>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</si>
  <si>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</si>
  <si>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</si>
  <si>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</si>
  <si>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</si>
  <si>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</si>
  <si>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</si>
  <si>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</si>
  <si>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</si>
  <si>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</si>
  <si>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</si>
  <si>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</si>
  <si>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</si>
  <si>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</si>
  <si>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</si>
  <si>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</si>
  <si>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</si>
  <si>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</si>
  <si>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</si>
  <si>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</si>
  <si>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</si>
  <si>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</si>
  <si>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</si>
  <si>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</si>
  <si>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</si>
  <si>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</si>
  <si>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</si>
  <si>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</si>
  <si>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</si>
  <si>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</si>
  <si>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</si>
  <si>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</si>
  <si>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</si>
  <si>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</si>
  <si>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</si>
  <si>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</si>
  <si>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</si>
  <si>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</si>
  <si>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</si>
  <si>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</si>
  <si>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</si>
  <si>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</si>
  <si>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</si>
  <si>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</si>
  <si>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</si>
  <si>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</si>
  <si>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</si>
  <si>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</si>
  <si>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</si>
  <si>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</si>
  <si>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</si>
  <si>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</si>
  <si>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</si>
  <si>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</si>
  <si>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</si>
  <si>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</si>
  <si>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</si>
  <si>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</si>
  <si>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</si>
  <si>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</si>
  <si>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</si>
  <si>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</si>
  <si>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</si>
  <si>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</si>
  <si>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</si>
  <si>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</si>
  <si>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</si>
  <si>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</si>
  <si>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</si>
  <si>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</si>
  <si>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</si>
  <si>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</si>
  <si>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</si>
  <si>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</si>
  <si>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</si>
  <si>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</si>
  <si>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</si>
  <si>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</si>
  <si>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</si>
  <si>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</si>
  <si>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</si>
  <si>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</si>
  <si>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</si>
  <si>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</si>
  <si>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</si>
  <si>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</si>
  <si>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</si>
  <si>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</si>
  <si>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</si>
  <si>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</si>
  <si>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</si>
  <si>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</si>
  <si>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</si>
  <si>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</si>
  <si>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</si>
  <si>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</si>
  <si>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</si>
  <si>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</si>
  <si>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</si>
  <si>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</si>
  <si>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</si>
  <si>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</si>
  <si>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</si>
  <si>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</si>
  <si>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</si>
  <si>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</si>
  <si>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</si>
  <si>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</si>
  <si>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</si>
  <si>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</si>
  <si>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</si>
  <si>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</si>
  <si>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</si>
  <si>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</si>
  <si>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</si>
  <si>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</si>
  <si>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</si>
  <si>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</si>
  <si>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</si>
  <si>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</si>
  <si>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</si>
  <si>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</si>
  <si>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</si>
  <si>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</si>
  <si>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</si>
  <si>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</si>
  <si>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</si>
  <si>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</si>
  <si>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</si>
  <si>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</si>
  <si>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</si>
  <si>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</si>
  <si>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</si>
  <si>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</si>
  <si>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</si>
  <si>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</si>
  <si>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</si>
  <si>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</si>
  <si>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</si>
  <si>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</si>
  <si>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</si>
  <si>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</si>
  <si>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</si>
  <si>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</si>
  <si>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</si>
  <si>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</si>
  <si>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</si>
  <si>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</si>
  <si>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</si>
  <si>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</si>
  <si>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</si>
  <si>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</si>
  <si>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</si>
  <si>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</si>
  <si>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</si>
  <si>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</si>
  <si>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</si>
  <si>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</si>
  <si>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</si>
  <si>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</si>
  <si>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</si>
  <si>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</si>
  <si>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</si>
  <si>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</si>
  <si>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</si>
  <si>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</si>
  <si>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</si>
  <si>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</si>
  <si>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</si>
  <si>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</si>
  <si>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</si>
  <si>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</si>
  <si>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</si>
  <si>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</si>
  <si>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</si>
  <si>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</si>
  <si>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</si>
  <si>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</si>
  <si>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</si>
  <si>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</si>
  <si>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</si>
  <si>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</si>
  <si>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</si>
  <si>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</si>
  <si>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</si>
  <si>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</si>
  <si>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</si>
  <si>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</si>
  <si>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</si>
  <si>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</si>
  <si>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</si>
  <si>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</si>
  <si>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</si>
  <si>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</si>
  <si>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</si>
  <si>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</si>
  <si>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</si>
  <si>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</si>
  <si>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</si>
  <si>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</si>
  <si>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</si>
  <si>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</si>
  <si>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</si>
  <si>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</si>
  <si>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</si>
  <si>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</si>
  <si>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</si>
  <si>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</si>
  <si>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</si>
  <si>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</si>
  <si>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</si>
  <si>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</si>
  <si>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</si>
  <si>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</si>
  <si>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</si>
  <si>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</si>
  <si>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</si>
  <si>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</si>
  <si>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</si>
  <si>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</si>
  <si>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</si>
  <si>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</si>
  <si>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</si>
  <si>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</si>
  <si>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</si>
  <si>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</si>
  <si>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</si>
  <si>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</si>
  <si>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</si>
  <si>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</si>
  <si>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</si>
  <si>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</si>
  <si>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</si>
  <si>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</si>
  <si>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</si>
  <si>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</si>
  <si>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</si>
  <si>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</si>
  <si>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</si>
  <si>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</si>
  <si>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</si>
  <si>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</si>
  <si>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</si>
  <si>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</si>
  <si>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</si>
  <si>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</si>
  <si>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</si>
  <si>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</si>
  <si>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</si>
  <si>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</si>
  <si>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</si>
  <si>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</si>
  <si>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</si>
  <si>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</si>
  <si>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</si>
  <si>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</si>
  <si>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</si>
  <si>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</si>
  <si>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</si>
  <si>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</si>
  <si>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</si>
  <si>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</si>
  <si>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</si>
  <si>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</si>
  <si>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</si>
  <si>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</si>
  <si>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</si>
  <si>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</si>
  <si>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</si>
  <si>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</si>
  <si>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</si>
  <si>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</si>
  <si>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</si>
  <si>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</si>
  <si>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</si>
  <si>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</si>
  <si>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</si>
  <si>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</si>
  <si>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</si>
  <si>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</si>
  <si>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</si>
  <si>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</si>
  <si>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</si>
  <si>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</si>
  <si>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</si>
  <si>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</si>
  <si>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</si>
  <si>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</si>
  <si>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</si>
  <si>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</si>
  <si>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</si>
  <si>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</si>
  <si>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</si>
  <si>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</si>
  <si>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</si>
  <si>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</si>
  <si>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</si>
  <si>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</si>
  <si>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</si>
  <si>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</si>
  <si>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</si>
  <si>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</si>
  <si>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</si>
  <si>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</si>
  <si>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</si>
  <si>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</si>
  <si>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</si>
  <si>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</si>
  <si>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</si>
  <si>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</si>
  <si>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</si>
  <si>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</si>
  <si>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</si>
  <si>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</si>
  <si>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</si>
  <si>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</si>
  <si>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</si>
  <si>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</si>
  <si>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</si>
  <si>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</si>
  <si>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</si>
  <si>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</si>
  <si>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</si>
  <si>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</si>
  <si>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</si>
  <si>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</si>
  <si>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</si>
  <si>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</si>
  <si>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</si>
  <si>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</si>
  <si>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</si>
  <si>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</si>
  <si>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</si>
  <si>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</si>
  <si>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</si>
  <si>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</si>
  <si>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</si>
  <si>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</si>
  <si>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</si>
  <si>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</si>
  <si>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</si>
  <si>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</si>
  <si>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</si>
  <si>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</si>
  <si>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</si>
  <si>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</si>
  <si>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</si>
  <si>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</si>
  <si>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</si>
  <si>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</si>
  <si>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</si>
  <si>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</si>
  <si>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</si>
  <si>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</si>
  <si>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</si>
  <si>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</si>
  <si>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</si>
  <si>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</si>
  <si>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</si>
  <si>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</si>
  <si>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</si>
  <si>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</si>
  <si>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</si>
  <si>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</si>
  <si>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</si>
  <si>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</si>
  <si>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</si>
  <si>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</si>
  <si>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</si>
  <si>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</si>
  <si>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</si>
  <si>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</si>
  <si>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</si>
  <si>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</si>
  <si>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</si>
  <si>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</si>
  <si>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</si>
  <si>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</si>
  <si>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</si>
  <si>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</si>
  <si>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</si>
  <si>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</si>
  <si>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</si>
  <si>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</si>
  <si>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</si>
  <si>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</si>
  <si>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</si>
  <si>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</si>
  <si>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</si>
  <si>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</si>
  <si>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</si>
  <si>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</si>
  <si>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</si>
  <si>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</si>
  <si>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</si>
  <si>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</si>
  <si>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</si>
  <si>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</si>
  <si>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</si>
  <si>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</si>
  <si>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</si>
  <si>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</si>
  <si>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</si>
  <si>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</si>
  <si>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</si>
  <si>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</si>
  <si>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</si>
  <si>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</si>
  <si>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</si>
  <si>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</si>
  <si>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</si>
  <si>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</si>
  <si>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</si>
  <si>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</si>
  <si>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</si>
  <si>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</si>
  <si>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</si>
  <si>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</si>
  <si>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</si>
  <si>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</si>
  <si>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</si>
  <si>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</si>
  <si>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</si>
  <si>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</si>
  <si>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</si>
  <si>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</si>
  <si>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</si>
  <si>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</si>
  <si>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</si>
  <si>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</si>
  <si>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</si>
  <si>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</si>
  <si>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</si>
  <si>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</si>
  <si>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</si>
  <si>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</si>
  <si>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</si>
  <si>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</si>
  <si>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</si>
  <si>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</si>
  <si>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</si>
  <si>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</si>
  <si>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</si>
  <si>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</si>
  <si>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</si>
  <si>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</si>
  <si>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</si>
  <si>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</si>
  <si>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</si>
  <si>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</si>
  <si>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</si>
  <si>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</si>
  <si>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</si>
  <si>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</si>
  <si>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</si>
  <si>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</si>
  <si>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</si>
  <si>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</si>
  <si>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</si>
  <si>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</si>
  <si>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</si>
  <si>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</si>
  <si>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</si>
  <si>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</si>
  <si>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</si>
  <si>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</si>
  <si>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</si>
  <si>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</si>
  <si>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</si>
  <si>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</si>
  <si>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</si>
  <si>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</si>
  <si>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</si>
  <si>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</si>
  <si>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</si>
  <si>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</si>
  <si>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</si>
  <si>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</si>
  <si>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</si>
  <si>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</si>
  <si>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</si>
  <si>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</si>
  <si>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</si>
  <si>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</si>
  <si>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</si>
  <si>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</si>
  <si>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</si>
  <si>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</si>
  <si>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</si>
  <si>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</si>
  <si>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</si>
  <si>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</si>
  <si>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</si>
  <si>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</si>
  <si>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</si>
  <si>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</si>
  <si>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</si>
  <si>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</si>
  <si>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</si>
  <si>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</si>
  <si>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</si>
  <si>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</si>
  <si>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</si>
  <si>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</si>
  <si>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</si>
  <si>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</si>
  <si>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</si>
  <si>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</si>
  <si>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</si>
  <si>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</si>
  <si>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</si>
  <si>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</si>
  <si>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</si>
  <si>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</si>
  <si>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</si>
  <si>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</si>
  <si>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</si>
  <si>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</si>
  <si>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</si>
  <si>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</si>
  <si>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</si>
  <si>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</si>
  <si>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</si>
  <si>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</si>
  <si>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</si>
  <si>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</si>
  <si>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</si>
  <si>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</si>
  <si>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</si>
  <si>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</si>
  <si>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</si>
  <si>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</si>
  <si>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</si>
  <si>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</si>
  <si>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</si>
  <si>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</si>
  <si>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</si>
  <si>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</si>
  <si>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</si>
  <si>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</si>
  <si>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</si>
  <si>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</si>
  <si>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</si>
  <si>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</si>
  <si>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</si>
  <si>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</si>
  <si>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</si>
  <si>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</si>
  <si>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</si>
  <si>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</si>
  <si>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</si>
  <si>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</si>
  <si>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</si>
  <si>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</si>
  <si>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</si>
  <si>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</si>
  <si>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</si>
  <si>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</si>
  <si>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</si>
  <si>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</si>
  <si>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</si>
  <si>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</si>
  <si>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</si>
  <si>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</si>
  <si>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</si>
  <si>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</si>
  <si>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</si>
  <si>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</si>
  <si>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</si>
  <si>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</si>
  <si>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</si>
  <si>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</si>
  <si>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</si>
  <si>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</si>
  <si>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</si>
  <si>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</si>
  <si>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</si>
  <si>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</si>
  <si>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</si>
  <si>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</si>
  <si>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</si>
  <si>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</si>
  <si>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</si>
  <si>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</si>
  <si>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</si>
  <si>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</si>
  <si>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</si>
  <si>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</si>
  <si>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</si>
  <si>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</si>
  <si>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</si>
  <si>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</si>
  <si>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</si>
  <si>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</si>
  <si>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</si>
  <si>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</si>
  <si>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</si>
  <si>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</si>
  <si>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</si>
  <si>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</si>
  <si>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</si>
  <si>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</si>
  <si>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</si>
  <si>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</si>
  <si>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</si>
  <si>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</si>
  <si>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</si>
  <si>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</si>
  <si>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</si>
  <si>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</si>
  <si>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</si>
  <si>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</si>
  <si>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</si>
  <si>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</si>
  <si>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</si>
  <si>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</si>
  <si>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</si>
  <si>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</si>
  <si>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</si>
  <si>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</si>
  <si>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</si>
  <si>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</si>
  <si>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</si>
  <si>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</si>
  <si>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</si>
  <si>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</si>
  <si>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</si>
  <si>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</si>
  <si>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</si>
  <si>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</si>
  <si>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</si>
  <si>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</si>
  <si>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</si>
  <si>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</si>
  <si>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</si>
  <si>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</si>
  <si>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</si>
  <si>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</si>
  <si>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</si>
  <si>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</si>
  <si>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</si>
  <si>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</si>
  <si>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</si>
  <si>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</si>
  <si>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</si>
  <si>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</si>
  <si>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</si>
  <si>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</si>
  <si>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</si>
  <si>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</si>
  <si>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</si>
  <si>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</si>
  <si>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</si>
  <si>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</si>
  <si>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</si>
  <si>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</si>
  <si>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</si>
  <si>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</si>
  <si>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</si>
  <si>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</si>
  <si>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</si>
  <si>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</si>
  <si>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</si>
  <si>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</si>
  <si>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</si>
  <si>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</si>
  <si>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</si>
  <si>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</si>
  <si>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</si>
  <si>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</si>
  <si>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</si>
  <si>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</si>
  <si>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</si>
  <si>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</si>
  <si>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</si>
  <si>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</si>
  <si>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</si>
  <si>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</si>
  <si>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</si>
  <si>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</si>
  <si>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</si>
  <si>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</si>
  <si>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</si>
  <si>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</si>
  <si>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</si>
  <si>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</si>
  <si>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</si>
  <si>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</si>
  <si>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</si>
  <si>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</si>
  <si>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</si>
  <si>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</si>
  <si>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</si>
  <si>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</si>
  <si>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</si>
  <si>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</si>
  <si>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</si>
  <si>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</si>
  <si>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</si>
  <si>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</si>
  <si>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</si>
  <si>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</si>
  <si>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</si>
  <si>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</si>
  <si>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</si>
  <si>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</si>
  <si>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</si>
  <si>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</si>
  <si>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</si>
  <si>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</si>
  <si>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</si>
  <si>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</si>
  <si>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</si>
  <si>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</si>
  <si>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</si>
  <si>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</si>
  <si>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</si>
  <si>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</si>
  <si>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</si>
  <si>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</si>
  <si>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</si>
  <si>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</si>
  <si>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</si>
  <si>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</si>
  <si>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</si>
  <si>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</si>
  <si>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</si>
  <si>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</si>
  <si>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</si>
  <si>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</si>
  <si>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</si>
  <si>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</si>
  <si>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</si>
  <si>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</si>
  <si>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</si>
  <si>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</si>
  <si>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</si>
  <si>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</si>
  <si>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</si>
  <si>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</si>
  <si>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</si>
  <si>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</si>
  <si>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</si>
  <si>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</si>
  <si>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</si>
  <si>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</si>
  <si>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</si>
  <si>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</si>
  <si>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</si>
  <si>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</si>
  <si>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</si>
  <si>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</si>
  <si>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</si>
  <si>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</si>
  <si>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</si>
  <si>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</si>
  <si>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</si>
  <si>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</si>
  <si>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</si>
  <si>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</si>
  <si>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</si>
  <si>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</si>
  <si>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</si>
  <si>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</si>
  <si>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</si>
  <si>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</si>
  <si>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</si>
  <si>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</si>
  <si>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</si>
  <si>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</si>
  <si>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</si>
  <si>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</si>
  <si>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</si>
  <si>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</si>
  <si>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</si>
  <si>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</si>
  <si>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</si>
  <si>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</si>
  <si>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</si>
  <si>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</si>
  <si>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</si>
  <si>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</si>
  <si>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</si>
  <si>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</si>
  <si>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</si>
  <si>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</si>
  <si>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</si>
  <si>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</si>
  <si>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</si>
  <si>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</si>
  <si>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</si>
  <si>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</si>
  <si>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</si>
  <si>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</si>
  <si>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</si>
  <si>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</si>
  <si>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</si>
  <si>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</si>
  <si>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</si>
  <si>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</si>
  <si>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</si>
  <si>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</si>
  <si>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</si>
  <si>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</si>
  <si>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</si>
  <si>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</si>
  <si>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</si>
  <si>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</si>
  <si>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</si>
  <si>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</si>
  <si>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</si>
  <si>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</si>
  <si>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</si>
  <si>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</si>
  <si>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</si>
  <si>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</si>
  <si>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</si>
  <si>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</si>
  <si>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</si>
  <si>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</si>
  <si>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</si>
  <si>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</si>
  <si>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</si>
  <si>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</si>
  <si>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</si>
  <si>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</si>
  <si>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</si>
  <si>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</si>
  <si>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</si>
  <si>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</si>
  <si>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</si>
  <si>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</si>
  <si>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</si>
  <si>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</si>
  <si>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</si>
  <si>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</si>
  <si>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</si>
  <si>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</si>
  <si>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</si>
  <si>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</si>
  <si>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</si>
  <si>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</si>
  <si>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</si>
  <si>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</si>
  <si>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</si>
  <si>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</si>
  <si>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</si>
  <si>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</si>
  <si>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</si>
  <si>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</si>
  <si>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</si>
  <si>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</si>
  <si>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</si>
  <si>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</si>
  <si>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</si>
  <si>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</si>
  <si>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</si>
  <si>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</si>
  <si>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</si>
  <si>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</si>
  <si>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</si>
  <si>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</si>
  <si>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</si>
  <si>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</si>
  <si>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</si>
  <si>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</si>
  <si>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</si>
  <si>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</si>
  <si>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</si>
  <si>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</si>
  <si>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</si>
  <si>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</si>
  <si>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</si>
  <si>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</si>
  <si>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</si>
  <si>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</si>
  <si>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</si>
  <si>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</si>
  <si>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</si>
  <si>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</si>
  <si>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</si>
  <si>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</si>
  <si>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</si>
  <si>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</si>
  <si>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</si>
  <si>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</si>
  <si>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</si>
  <si>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</si>
  <si>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</si>
  <si>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</si>
  <si>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</si>
  <si>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</si>
  <si>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</si>
  <si>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</si>
  <si>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</si>
  <si>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</si>
  <si>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</si>
  <si>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</si>
  <si>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</si>
  <si>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</si>
  <si>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</si>
  <si>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</si>
  <si>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</si>
  <si>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</si>
  <si>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</si>
  <si>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</si>
  <si>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</si>
  <si>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</si>
  <si>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</si>
  <si>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</si>
  <si>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</si>
  <si>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</si>
  <si>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</si>
  <si>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</si>
  <si>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</si>
  <si>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</si>
  <si>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</si>
  <si>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</si>
  <si>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</si>
  <si>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</si>
  <si>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</si>
  <si>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</si>
  <si>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</si>
  <si>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</si>
  <si>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</si>
  <si>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</si>
  <si>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</si>
  <si>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</si>
  <si>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</si>
  <si>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</si>
  <si>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</si>
  <si>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</si>
  <si>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</si>
  <si>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</si>
  <si>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</si>
  <si>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</si>
  <si>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</si>
  <si>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</si>
  <si>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</si>
  <si>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</si>
  <si>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</si>
  <si>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</si>
  <si>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</si>
  <si>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</si>
  <si>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</si>
  <si>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</si>
  <si>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</si>
  <si>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</si>
  <si>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</si>
  <si>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</si>
  <si>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</si>
  <si>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</si>
  <si>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</si>
  <si>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</si>
  <si>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</si>
  <si>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</si>
  <si>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</si>
  <si>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</si>
  <si>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</si>
  <si>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</si>
  <si>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</si>
  <si>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</si>
  <si>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</si>
  <si>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</si>
  <si>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</si>
  <si>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</si>
  <si>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</si>
  <si>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</si>
  <si>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</si>
  <si>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</si>
  <si>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</si>
  <si>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</si>
  <si>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</si>
  <si>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</si>
  <si>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</si>
  <si>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</si>
  <si>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</si>
  <si>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</si>
  <si>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</si>
  <si>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</si>
  <si>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</si>
  <si>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</si>
  <si>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</si>
  <si>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</si>
  <si>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</si>
  <si>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</si>
  <si>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</si>
  <si>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</si>
  <si>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</si>
  <si>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</si>
  <si>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</si>
  <si>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</si>
  <si>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</si>
  <si>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</si>
  <si>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</si>
  <si>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</si>
  <si>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</si>
  <si>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</si>
  <si>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</si>
  <si>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</si>
  <si>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</si>
  <si>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</si>
  <si>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</si>
  <si>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</si>
  <si>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</si>
  <si>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</si>
  <si>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</si>
  <si>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</si>
  <si>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</si>
  <si>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</si>
  <si>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</si>
  <si>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</si>
  <si>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</si>
  <si>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</si>
  <si>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</si>
  <si>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</si>
  <si>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</si>
  <si>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</si>
  <si>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</si>
  <si>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</si>
  <si>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</si>
  <si>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</si>
  <si>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</si>
  <si>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</si>
  <si>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</si>
  <si>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</si>
  <si>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</si>
  <si>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</si>
  <si>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</si>
  <si>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</si>
  <si>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</si>
  <si>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</si>
  <si>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</si>
  <si>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</si>
  <si>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</si>
  <si>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</si>
  <si>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</si>
  <si>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</si>
  <si>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</si>
  <si>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</si>
  <si>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</si>
  <si>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</si>
  <si>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</si>
  <si>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</si>
  <si>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</si>
  <si>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</si>
  <si>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</si>
  <si>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</si>
  <si>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</si>
  <si>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</si>
  <si>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</si>
  <si>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</si>
  <si>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</si>
  <si>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</si>
  <si>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</si>
  <si>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</si>
  <si>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</si>
  <si>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</si>
  <si>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</si>
  <si>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</si>
  <si>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</si>
  <si>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</si>
  <si>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</si>
  <si>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</si>
  <si>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</si>
  <si>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</si>
  <si>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</si>
  <si>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</si>
  <si>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</si>
  <si>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</si>
  <si>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</si>
  <si>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</si>
  <si>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</si>
  <si>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</si>
  <si>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</si>
  <si>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</si>
  <si>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</si>
  <si>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</si>
  <si>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</si>
  <si>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</si>
  <si>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</si>
  <si>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</si>
  <si>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</si>
  <si>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</si>
  <si>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</si>
  <si>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</si>
  <si>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</si>
  <si>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</si>
  <si>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</si>
  <si>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</si>
  <si>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</si>
  <si>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</si>
  <si>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</si>
  <si>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</si>
  <si>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</si>
  <si>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</si>
  <si>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</si>
  <si>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</si>
  <si>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</si>
  <si>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</si>
  <si>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</si>
  <si>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</si>
  <si>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</si>
  <si>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</si>
  <si>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</si>
  <si>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</si>
  <si>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</si>
  <si>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</si>
  <si>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</si>
  <si>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</si>
  <si>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</si>
  <si>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</si>
  <si>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</si>
  <si>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</si>
  <si>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</si>
  <si>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</si>
  <si>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</si>
  <si>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</si>
  <si>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</si>
  <si>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</si>
  <si>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</si>
  <si>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</si>
  <si>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</si>
  <si>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</si>
  <si>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</si>
  <si>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</si>
  <si>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</si>
  <si>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</si>
  <si>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</si>
  <si>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</si>
  <si>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</si>
  <si>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</si>
  <si>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</si>
  <si>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</si>
  <si>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</si>
  <si>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</si>
  <si>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</si>
  <si>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</si>
  <si>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</si>
  <si>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</si>
  <si>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</si>
  <si>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</si>
  <si>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</si>
  <si>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</si>
  <si>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</si>
  <si>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</si>
  <si>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</si>
  <si>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</si>
  <si>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</si>
  <si>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</si>
  <si>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</si>
  <si>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</si>
  <si>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</si>
  <si>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</si>
  <si>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</si>
  <si>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</si>
  <si>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</si>
  <si>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</si>
  <si>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</si>
  <si>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</si>
  <si>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</si>
  <si>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</si>
  <si>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</si>
  <si>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</si>
  <si>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</si>
  <si>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</si>
  <si>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</si>
  <si>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</si>
  <si>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</si>
  <si>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</si>
  <si>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</si>
  <si>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</si>
  <si>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</si>
  <si>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</si>
  <si>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</si>
  <si>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</si>
  <si>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</si>
  <si>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</si>
  <si>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</si>
  <si>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</si>
  <si>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</si>
  <si>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</si>
  <si>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</si>
  <si>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</si>
  <si>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</si>
  <si>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</si>
  <si>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</si>
  <si>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</si>
  <si>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</si>
  <si>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</si>
  <si>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</si>
  <si>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</si>
  <si>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</si>
  <si>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</si>
  <si>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</si>
  <si>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</si>
  <si>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</si>
  <si>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</si>
  <si>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</si>
  <si>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</si>
  <si>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</si>
  <si>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</si>
  <si>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</si>
  <si>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</si>
  <si>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</si>
  <si>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</si>
  <si>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</si>
  <si>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</si>
  <si>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</si>
  <si>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</si>
  <si>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</si>
  <si>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</si>
  <si>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</si>
  <si>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</si>
  <si>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</si>
  <si>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</si>
  <si>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</si>
  <si>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</si>
  <si>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</si>
  <si>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</si>
  <si>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</si>
  <si>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</si>
  <si>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</si>
  <si>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</si>
  <si>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</si>
  <si>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</si>
  <si>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</si>
  <si>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</si>
  <si>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</si>
  <si>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</si>
  <si>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</si>
  <si>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</si>
  <si>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</si>
  <si>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</si>
  <si>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</si>
  <si>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</si>
  <si>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</si>
  <si>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</si>
  <si>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</si>
  <si>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</si>
  <si>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</si>
  <si>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</si>
  <si>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</si>
  <si>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</si>
  <si>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</si>
  <si>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</si>
  <si>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</si>
  <si>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</si>
  <si>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</si>
  <si>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</si>
  <si>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</si>
  <si>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</si>
  <si>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</si>
  <si>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</si>
  <si>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</si>
  <si>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</si>
  <si>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</si>
  <si>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</si>
  <si>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</si>
  <si>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</si>
  <si>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</si>
  <si>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</si>
  <si>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</si>
  <si>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</si>
  <si>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</si>
  <si>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</si>
  <si>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</si>
  <si>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</si>
  <si>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</si>
  <si>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</si>
  <si>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</si>
  <si>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</si>
  <si>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</si>
  <si>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</si>
  <si>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</si>
  <si>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</si>
  <si>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</si>
  <si>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</si>
  <si>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</si>
  <si>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</si>
  <si>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</si>
  <si>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</si>
  <si>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</si>
  <si>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</si>
  <si>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</si>
  <si>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</si>
  <si>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</si>
  <si>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</si>
  <si>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</si>
  <si>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</si>
  <si>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</si>
  <si>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</si>
  <si>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</si>
  <si>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</si>
  <si>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</si>
  <si>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</si>
  <si>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</si>
  <si>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</si>
  <si>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</si>
  <si>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</si>
  <si>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</si>
  <si>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</si>
  <si>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</si>
  <si>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</si>
  <si>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</si>
  <si>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</si>
  <si>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</si>
  <si>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</si>
  <si>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</si>
  <si>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</si>
  <si>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</si>
  <si>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</si>
  <si>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</si>
  <si>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</si>
  <si>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</si>
  <si>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</si>
  <si>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</si>
  <si>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</si>
  <si>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</si>
  <si>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</si>
  <si>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</si>
  <si>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</si>
  <si>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</si>
  <si>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</si>
  <si>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</si>
  <si>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</si>
  <si>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</si>
  <si>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</si>
  <si>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</si>
  <si>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</si>
  <si>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</si>
  <si>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</si>
  <si>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</si>
  <si>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</si>
  <si>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</si>
  <si>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</si>
  <si>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</si>
  <si>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</si>
  <si>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</si>
  <si>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</si>
  <si>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</si>
  <si>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</si>
  <si>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</si>
  <si>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</si>
  <si>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</si>
  <si>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</si>
  <si>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</si>
  <si>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</si>
  <si>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</si>
  <si>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</si>
  <si>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</si>
  <si>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</si>
  <si>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</si>
  <si>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</si>
  <si>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</si>
  <si>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</si>
  <si>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</si>
  <si>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</si>
  <si>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</si>
  <si>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</si>
  <si>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</si>
  <si>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</si>
  <si>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</si>
  <si>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</si>
  <si>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</si>
  <si>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</si>
  <si>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</si>
  <si>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</si>
  <si>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</si>
  <si>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</si>
  <si>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</si>
  <si>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</si>
  <si>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</si>
  <si>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</si>
  <si>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</si>
  <si>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</si>
  <si>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</si>
  <si>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</si>
  <si>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</si>
  <si>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</si>
  <si>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</si>
  <si>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</si>
  <si>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</si>
  <si>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</si>
  <si>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</si>
  <si>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</si>
  <si>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</si>
  <si>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</si>
  <si>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</si>
  <si>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</si>
  <si>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</si>
  <si>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</si>
  <si>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</si>
  <si>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</si>
  <si>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</si>
  <si>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</si>
  <si>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</si>
  <si>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</si>
  <si>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</si>
  <si>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</si>
  <si>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</si>
  <si>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</si>
  <si>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</si>
  <si>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</si>
  <si>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</si>
  <si>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</si>
  <si>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</si>
  <si>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</si>
  <si>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</si>
  <si>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</si>
  <si>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</si>
  <si>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</si>
  <si>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</si>
  <si>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</si>
  <si>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</si>
  <si>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</si>
  <si>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</si>
  <si>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</si>
  <si>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</si>
  <si>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</si>
  <si>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</si>
  <si>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</si>
  <si>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</si>
  <si>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</si>
  <si>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</si>
  <si>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</si>
  <si>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</si>
  <si>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</si>
  <si>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</si>
  <si>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</si>
  <si>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</si>
  <si>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</si>
  <si>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</si>
  <si>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</si>
  <si>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</si>
  <si>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</si>
  <si>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</si>
  <si>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</si>
  <si>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</si>
  <si>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</si>
  <si>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</si>
  <si>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</si>
  <si>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</si>
  <si>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</si>
  <si>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</si>
  <si>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</si>
  <si>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</si>
  <si>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</si>
  <si>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</si>
  <si>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</si>
  <si>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</si>
  <si>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</si>
  <si>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</si>
  <si>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</si>
  <si>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</si>
  <si>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</si>
  <si>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</si>
  <si>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</si>
  <si>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</si>
  <si>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</si>
  <si>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</si>
  <si>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</si>
  <si>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</si>
  <si>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</si>
  <si>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</si>
  <si>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</si>
  <si>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</si>
  <si>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</si>
  <si>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</si>
  <si>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</si>
  <si>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</si>
  <si>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</si>
  <si>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</si>
  <si>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</si>
  <si>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</si>
  <si>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</si>
  <si>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</si>
  <si>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</si>
  <si>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</si>
  <si>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</si>
  <si>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</si>
  <si>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</si>
  <si>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</si>
  <si>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</si>
  <si>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</si>
  <si>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</si>
  <si>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</si>
  <si>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</si>
  <si>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</si>
  <si>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</si>
  <si>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</si>
  <si>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</si>
  <si>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</si>
  <si>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</si>
  <si>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</si>
  <si>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</si>
  <si>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</si>
  <si>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</si>
  <si>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</si>
  <si>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</si>
  <si>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</si>
  <si>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</si>
  <si>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</si>
  <si>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</si>
  <si>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</si>
  <si>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</si>
  <si>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</si>
  <si>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</si>
  <si>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</si>
  <si>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</si>
  <si>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</si>
  <si>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</si>
  <si>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</si>
  <si>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</si>
  <si>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</si>
  <si>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</si>
  <si>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</si>
  <si>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</si>
  <si>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</si>
  <si>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</si>
  <si>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</si>
  <si>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</si>
  <si>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</si>
  <si>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</si>
  <si>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</si>
  <si>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</si>
  <si>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</si>
  <si>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</si>
  <si>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</si>
  <si>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</si>
  <si>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</si>
  <si>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</si>
  <si>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</si>
  <si>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</si>
  <si>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</si>
  <si>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</si>
  <si>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</si>
  <si>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</si>
  <si>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</si>
  <si>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</si>
  <si>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</si>
  <si>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</si>
  <si>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</si>
  <si>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</si>
  <si>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</si>
  <si>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</si>
  <si>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</si>
  <si>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</si>
  <si>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</si>
  <si>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</si>
  <si>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</si>
  <si>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</si>
  <si>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</si>
  <si>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</si>
  <si>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</si>
  <si>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</si>
  <si>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</si>
  <si>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</si>
  <si>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</si>
  <si>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</si>
  <si>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</si>
  <si>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</si>
  <si>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</si>
  <si>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</si>
  <si>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</si>
  <si>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</si>
  <si>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</si>
  <si>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</si>
  <si>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</si>
  <si>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</si>
  <si>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</si>
  <si>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</si>
  <si>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</si>
  <si>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</si>
  <si>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</si>
  <si>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</si>
  <si>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</si>
  <si>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</si>
  <si>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</si>
  <si>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</si>
  <si>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</si>
  <si>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</si>
  <si>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</si>
  <si>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</si>
  <si>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</si>
  <si>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</si>
  <si>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</si>
  <si>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</si>
  <si>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</si>
  <si>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</si>
  <si>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</si>
  <si>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</si>
  <si>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</si>
  <si>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</si>
  <si>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</si>
  <si>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</si>
  <si>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</si>
  <si>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</si>
  <si>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</si>
  <si>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</si>
  <si>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</si>
  <si>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</si>
  <si>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</si>
  <si>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</si>
  <si>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</si>
  <si>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</si>
  <si>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</si>
  <si>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</si>
  <si>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</si>
  <si>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</si>
  <si>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</si>
  <si>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</si>
  <si>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</si>
  <si>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</si>
  <si>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</si>
  <si>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</si>
  <si>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</si>
  <si>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</si>
  <si>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</si>
  <si>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</si>
  <si>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</si>
  <si>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</si>
  <si>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</si>
  <si>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</si>
  <si>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</si>
  <si>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</si>
  <si>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</si>
  <si>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</si>
  <si>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</si>
  <si>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</si>
  <si>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</si>
  <si>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</si>
  <si>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</si>
  <si>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</si>
  <si>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</si>
  <si>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</si>
  <si>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</si>
  <si>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</si>
  <si>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</si>
  <si>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</si>
  <si>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</si>
  <si>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</si>
  <si>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</si>
  <si>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</si>
  <si>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</si>
  <si>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</si>
  <si>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</si>
  <si>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</si>
  <si>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</si>
  <si>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</si>
  <si>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</si>
  <si>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</si>
  <si>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</si>
  <si>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</si>
  <si>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</si>
  <si>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</si>
  <si>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</si>
  <si>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</si>
  <si>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</si>
  <si>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</si>
  <si>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</si>
  <si>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</si>
  <si>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</si>
  <si>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</si>
  <si>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</si>
  <si>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</si>
  <si>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</si>
  <si>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</si>
  <si>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</si>
  <si>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</si>
  <si>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</si>
  <si>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</si>
  <si>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</si>
  <si>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</si>
  <si>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</si>
  <si>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</si>
  <si>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</si>
  <si>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</si>
  <si>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</si>
  <si>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</si>
  <si>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</si>
  <si>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</si>
  <si>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</si>
  <si>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</si>
  <si>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</si>
  <si>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</si>
  <si>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</si>
  <si>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</si>
  <si>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</si>
  <si>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</si>
  <si>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</si>
  <si>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</si>
  <si>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</si>
  <si>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</si>
  <si>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</si>
  <si>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</si>
  <si>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</si>
  <si>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</si>
  <si>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</si>
  <si>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</si>
  <si>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</si>
  <si>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</si>
  <si>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</si>
  <si>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</si>
  <si>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</si>
  <si>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</si>
  <si>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</si>
  <si>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</si>
  <si>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</si>
  <si>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</si>
  <si>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</si>
  <si>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</si>
  <si>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</si>
  <si>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</si>
  <si>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</si>
  <si>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</si>
  <si>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</si>
  <si>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</si>
  <si>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</si>
  <si>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</si>
  <si>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</si>
  <si>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</si>
  <si>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</si>
  <si>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</si>
  <si>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</si>
  <si>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</si>
  <si>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</si>
  <si>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</si>
  <si>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</si>
  <si>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</si>
  <si>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</si>
  <si>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</si>
  <si>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</si>
  <si>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</si>
  <si>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</si>
  <si>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</si>
  <si>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</si>
  <si>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</si>
  <si>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</si>
  <si>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</si>
  <si>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</si>
  <si>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</si>
  <si>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</si>
  <si>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</si>
  <si>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</si>
  <si>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</si>
  <si>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</si>
  <si>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</si>
  <si>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</si>
  <si>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</si>
  <si>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</si>
  <si>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</si>
  <si>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</si>
  <si>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</si>
  <si>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</si>
  <si>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</si>
  <si>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</si>
  <si>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</si>
  <si>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</si>
  <si>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</si>
  <si>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</si>
  <si>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</si>
  <si>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</si>
  <si>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</si>
  <si>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</si>
  <si>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</si>
  <si>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</si>
  <si>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</si>
  <si>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</si>
  <si>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</si>
  <si>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</si>
  <si>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</si>
  <si>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</si>
  <si>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</si>
  <si>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</si>
  <si>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</si>
  <si>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</si>
  <si>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</si>
  <si>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</si>
  <si>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</si>
  <si>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</si>
  <si>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</si>
  <si>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</si>
  <si>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</si>
  <si>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</si>
  <si>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</si>
  <si>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</si>
  <si>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</si>
  <si>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</si>
  <si>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</si>
  <si>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</si>
  <si>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</si>
  <si>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</si>
  <si>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</si>
  <si>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</si>
  <si>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</si>
  <si>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</si>
  <si>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</si>
  <si>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</si>
  <si>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</si>
  <si>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</si>
  <si>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</si>
  <si>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</si>
  <si>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</si>
  <si>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</si>
  <si>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</si>
  <si>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</si>
  <si>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</si>
  <si>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</si>
  <si>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</si>
  <si>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</si>
  <si>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</si>
  <si>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</si>
  <si>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</si>
  <si>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</si>
  <si>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</si>
  <si>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</si>
  <si>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</si>
  <si>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</si>
  <si>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</si>
  <si>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</si>
  <si>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</si>
  <si>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</si>
  <si>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</si>
  <si>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</si>
  <si>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</si>
  <si>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</si>
  <si>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</si>
  <si>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</si>
  <si>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</si>
  <si>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</si>
  <si>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</si>
  <si>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</si>
  <si>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</si>
  <si>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</si>
  <si>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</si>
  <si>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</si>
  <si>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</si>
  <si>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</si>
  <si>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</si>
  <si>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</si>
  <si>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</si>
  <si>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</si>
  <si>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</si>
  <si>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</si>
  <si>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</si>
  <si>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</si>
  <si>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</si>
  <si>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</si>
  <si>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</si>
  <si>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</si>
  <si>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</si>
  <si>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</si>
  <si>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</si>
  <si>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</si>
  <si>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</si>
  <si>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</si>
  <si>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</si>
  <si>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</si>
  <si>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</si>
  <si>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</si>
  <si>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</si>
  <si>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</si>
  <si>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</si>
  <si>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</si>
  <si>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</si>
  <si>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</si>
  <si>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</si>
  <si>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</si>
  <si>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</si>
  <si>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</si>
  <si>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</si>
  <si>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</si>
  <si>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</si>
  <si>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</si>
  <si>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</si>
  <si>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</si>
  <si>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</si>
  <si>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</si>
  <si>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</si>
  <si>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</si>
  <si>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</si>
  <si>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</si>
  <si>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</si>
  <si>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</si>
  <si>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</si>
  <si>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</si>
  <si>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</si>
  <si>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</si>
  <si>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</si>
  <si>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</si>
  <si>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</si>
  <si>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</si>
  <si>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</si>
  <si>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</si>
  <si>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</si>
  <si>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</si>
  <si>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</si>
  <si>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</si>
  <si>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</si>
  <si>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</si>
  <si>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</si>
  <si>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</si>
  <si>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</si>
  <si>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</si>
  <si>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</si>
  <si>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</si>
  <si>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</si>
  <si>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</si>
  <si>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</si>
  <si>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</si>
  <si>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</si>
  <si>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</si>
  <si>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</si>
  <si>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</si>
  <si>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</si>
  <si>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</si>
  <si>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</si>
  <si>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</si>
  <si>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</si>
  <si>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</si>
  <si>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</si>
  <si>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</si>
  <si>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</si>
  <si>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</si>
  <si>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</si>
  <si>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</si>
  <si>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</si>
  <si>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</si>
  <si>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</si>
  <si>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</si>
  <si>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</si>
  <si>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</si>
  <si>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</si>
  <si>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</si>
  <si>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</si>
  <si>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</si>
  <si>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</si>
  <si>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</si>
  <si>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</si>
  <si>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</si>
  <si>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</si>
  <si>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</si>
  <si>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</si>
  <si>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</si>
  <si>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</si>
  <si>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</si>
  <si>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</si>
  <si>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</si>
  <si>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</si>
  <si>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</si>
  <si>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</si>
  <si>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</si>
  <si>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</si>
  <si>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</si>
  <si>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</si>
  <si>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</si>
  <si>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</si>
  <si>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</si>
  <si>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</si>
  <si>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</si>
  <si>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</si>
  <si>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</si>
  <si>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</si>
  <si>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</si>
  <si>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</si>
  <si>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</si>
  <si>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</si>
  <si>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</si>
  <si>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</si>
  <si>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</si>
  <si>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</si>
  <si>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</si>
  <si>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</si>
  <si>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</si>
  <si>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</si>
  <si>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</si>
  <si>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</si>
  <si>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</si>
  <si>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</si>
  <si>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</si>
  <si>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</si>
  <si>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</si>
  <si>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</si>
  <si>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</si>
  <si>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</si>
  <si>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</si>
  <si>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</si>
  <si>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</si>
  <si>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</si>
  <si>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</si>
  <si>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</si>
  <si>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</si>
  <si>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</si>
  <si>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</si>
  <si>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</si>
  <si>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</si>
  <si>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</si>
  <si>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</si>
  <si>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</si>
  <si>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</si>
  <si>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</si>
  <si>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</si>
  <si>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</si>
  <si>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</si>
  <si>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</si>
  <si>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</si>
  <si>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</si>
  <si>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</si>
  <si>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</si>
  <si>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</si>
  <si>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</si>
  <si>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</si>
  <si>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</si>
  <si>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</si>
  <si>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</si>
  <si>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</si>
  <si>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</si>
  <si>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</si>
  <si>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</si>
  <si>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</si>
  <si>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</si>
  <si>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</si>
  <si>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</si>
  <si>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</si>
  <si>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</si>
  <si>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</si>
  <si>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</si>
  <si>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</si>
  <si>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</si>
  <si>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</si>
  <si>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</si>
  <si>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</si>
  <si>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</si>
  <si>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</si>
  <si>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</si>
  <si>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</si>
  <si>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</si>
  <si>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</si>
  <si>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</si>
  <si>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</si>
  <si>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</si>
  <si>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</si>
  <si>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</si>
  <si>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</si>
  <si>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</si>
  <si>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</si>
  <si>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</si>
  <si>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</si>
  <si>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</si>
  <si>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</si>
  <si>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</si>
  <si>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</si>
  <si>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</si>
  <si>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</si>
  <si>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</si>
  <si>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</si>
  <si>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</si>
  <si>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</si>
  <si>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</si>
  <si>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</si>
  <si>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</si>
  <si>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</si>
  <si>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</si>
  <si>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</si>
  <si>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</si>
  <si>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</si>
  <si>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</si>
  <si>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</si>
  <si>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</si>
  <si>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</si>
  <si>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</si>
  <si>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</si>
  <si>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</si>
  <si>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</si>
  <si>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</si>
  <si>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</si>
  <si>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</si>
  <si>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</si>
  <si>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</si>
  <si>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</si>
  <si>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</si>
  <si>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</si>
  <si>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</si>
  <si>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</si>
  <si>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</si>
  <si>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</si>
  <si>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</si>
  <si>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</si>
  <si>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</si>
  <si>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</si>
  <si>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</si>
  <si>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</si>
  <si>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</si>
  <si>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</si>
  <si>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</si>
  <si>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</si>
  <si>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</si>
  <si>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</si>
  <si>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</si>
  <si>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</si>
  <si>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</si>
  <si>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</si>
  <si>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</si>
  <si>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</si>
  <si>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</si>
  <si>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</si>
  <si>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</si>
  <si>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</si>
  <si>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</si>
  <si>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</si>
  <si>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</si>
  <si>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</si>
  <si>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</si>
  <si>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</si>
  <si>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</si>
  <si>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</si>
  <si>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</si>
  <si>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</si>
  <si>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</si>
  <si>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</si>
  <si>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</si>
  <si>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</si>
  <si>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</si>
  <si>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</si>
  <si>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</si>
  <si>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</si>
  <si>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</si>
  <si>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</si>
  <si>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</si>
  <si>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</si>
  <si>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</si>
  <si>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</si>
  <si>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</si>
  <si>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</si>
  <si>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</si>
  <si>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</si>
  <si>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</si>
  <si>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</si>
  <si>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</si>
  <si>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</si>
  <si>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</si>
  <si>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</si>
  <si>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</si>
  <si>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</si>
  <si>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</si>
  <si>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</si>
  <si>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</si>
  <si>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</si>
  <si>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</si>
  <si>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</si>
  <si>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</si>
  <si>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</si>
  <si>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</si>
  <si>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</si>
  <si>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</si>
  <si>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</si>
  <si>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</si>
  <si>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</si>
  <si>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</si>
  <si>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</si>
  <si>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</si>
  <si>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</si>
  <si>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</si>
  <si>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</si>
  <si>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</si>
  <si>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</si>
  <si>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</si>
  <si>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</si>
  <si>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</si>
  <si>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</si>
  <si>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</si>
  <si>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</si>
  <si>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</si>
  <si>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</si>
  <si>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</si>
  <si>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</si>
  <si>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</si>
  <si>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</si>
  <si>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</si>
  <si>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</si>
  <si>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</si>
  <si>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</si>
  <si>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</si>
  <si>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</si>
  <si>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</si>
  <si>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</si>
  <si>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</si>
  <si>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</si>
  <si>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</si>
  <si>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</si>
  <si>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</si>
  <si>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</si>
  <si>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</si>
  <si>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</si>
  <si>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</si>
  <si>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</si>
  <si>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</si>
  <si>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</si>
  <si>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</si>
  <si>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</si>
  <si>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</si>
  <si>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</si>
  <si>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</si>
  <si>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</si>
  <si>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</si>
  <si>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</si>
  <si>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</si>
  <si>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</si>
  <si>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</si>
  <si>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</si>
  <si>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</si>
  <si>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</si>
  <si>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</si>
  <si>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</si>
  <si>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</si>
  <si>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</si>
  <si>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</si>
  <si>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</si>
  <si>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</si>
  <si>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</si>
  <si>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</si>
  <si>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</si>
  <si>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</si>
  <si>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</si>
  <si>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</si>
  <si>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</si>
  <si>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</si>
  <si>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</si>
  <si>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</si>
  <si>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</si>
  <si>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</si>
  <si>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</si>
  <si>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</si>
  <si>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</si>
  <si>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</si>
  <si>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</si>
  <si>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</si>
  <si>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</si>
  <si>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</si>
  <si>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</si>
  <si>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</si>
  <si>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</si>
  <si>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</si>
  <si>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</si>
  <si>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</si>
  <si>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</si>
  <si>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</si>
  <si>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</si>
  <si>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</si>
  <si>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</si>
  <si>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</si>
  <si>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</si>
  <si>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</si>
  <si>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</si>
  <si>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</si>
  <si>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</si>
  <si>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</si>
  <si>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</si>
  <si>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</si>
  <si>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</si>
  <si>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</si>
  <si>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</si>
  <si>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</si>
  <si>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</si>
  <si>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</si>
  <si>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</si>
  <si>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</si>
  <si>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</si>
  <si>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</si>
  <si>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</si>
  <si>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</si>
  <si>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</si>
  <si>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</si>
  <si>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</si>
  <si>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</si>
  <si>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</si>
  <si>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</si>
  <si>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</si>
  <si>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</si>
  <si>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</si>
  <si>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</si>
  <si>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</si>
  <si>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</si>
  <si>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</si>
  <si>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</si>
  <si>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</si>
  <si>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</si>
  <si>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</si>
  <si>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</si>
  <si>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</si>
  <si>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</si>
  <si>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</si>
  <si>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</si>
  <si>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</si>
  <si>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</si>
  <si>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</si>
  <si>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</si>
  <si>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</si>
  <si>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</si>
  <si>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</si>
  <si>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</si>
  <si>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</si>
  <si>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</si>
  <si>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</si>
  <si>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</si>
  <si>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</si>
  <si>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</si>
  <si>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</si>
  <si>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</si>
  <si>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</si>
  <si>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</si>
  <si>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</si>
  <si>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</si>
  <si>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</si>
  <si>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</si>
  <si>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</si>
  <si>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</si>
  <si>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</si>
  <si>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</si>
  <si>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</si>
  <si>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</si>
  <si>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</si>
  <si>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</si>
  <si>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</si>
  <si>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</si>
  <si>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</si>
  <si>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</si>
  <si>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</si>
  <si>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</si>
  <si>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</si>
  <si>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</si>
  <si>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</si>
  <si>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</si>
  <si>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</si>
  <si>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</si>
  <si>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</si>
  <si>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</si>
  <si>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</si>
  <si>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</si>
  <si>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</si>
  <si>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</si>
  <si>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</si>
  <si>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</si>
  <si>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</si>
  <si>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</si>
  <si>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</si>
  <si>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</si>
  <si>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</si>
  <si>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</si>
  <si>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</si>
  <si>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</si>
  <si>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</si>
  <si>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</si>
  <si>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</si>
  <si>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</si>
  <si>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</si>
  <si>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</si>
  <si>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</si>
  <si>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</si>
  <si>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</si>
  <si>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</si>
  <si>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</si>
  <si>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</si>
  <si>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</si>
  <si>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</si>
  <si>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</si>
  <si>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</si>
  <si>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</si>
  <si>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</si>
  <si>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</si>
  <si>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</si>
  <si>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</si>
  <si>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</si>
  <si>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</si>
  <si>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</si>
  <si>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</si>
  <si>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</si>
  <si>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</si>
  <si>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</si>
  <si>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</si>
  <si>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</si>
  <si>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</si>
  <si>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</si>
  <si>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</si>
  <si>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</si>
  <si>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</si>
  <si>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</si>
  <si>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</si>
  <si>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</si>
  <si>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</si>
  <si>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</si>
  <si>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</si>
  <si>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</si>
  <si>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</si>
  <si>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</si>
  <si>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</si>
  <si>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</si>
  <si>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</si>
  <si>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</si>
  <si>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</si>
  <si>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</si>
  <si>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</si>
  <si>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</si>
  <si>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</si>
  <si>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</si>
  <si>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</si>
  <si>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</si>
  <si>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</si>
  <si>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</si>
  <si>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</si>
  <si>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</si>
  <si>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</si>
  <si>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</si>
  <si>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</si>
  <si>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</si>
  <si>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</si>
  <si>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</si>
  <si>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</si>
  <si>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</si>
  <si>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</si>
  <si>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</si>
  <si>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</si>
  <si>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</si>
  <si>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</si>
  <si>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</si>
  <si>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</si>
  <si>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</si>
  <si>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</si>
  <si>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</si>
  <si>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</si>
  <si>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</si>
  <si>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</si>
  <si>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</si>
  <si>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</si>
  <si>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</si>
  <si>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</si>
  <si>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</si>
  <si>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</si>
  <si>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</si>
  <si>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</si>
  <si>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</si>
  <si>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</si>
  <si>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</si>
  <si>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</si>
  <si>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</si>
  <si>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</si>
  <si>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</si>
  <si>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</si>
  <si>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</si>
  <si>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</si>
  <si>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</si>
  <si>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</si>
  <si>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</si>
  <si>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</si>
  <si>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</si>
  <si>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</si>
  <si>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</si>
  <si>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</si>
  <si>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</si>
  <si>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</si>
  <si>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</si>
  <si>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</si>
  <si>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</si>
  <si>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</si>
  <si>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</si>
  <si>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</si>
  <si>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</si>
  <si>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</si>
  <si>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</si>
  <si>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</si>
  <si>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</si>
  <si>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</si>
  <si>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</si>
  <si>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</si>
  <si>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</si>
  <si>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</si>
  <si>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</si>
  <si>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</si>
  <si>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</si>
  <si>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</si>
  <si>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</si>
  <si>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</si>
  <si>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</si>
  <si>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</si>
  <si>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</si>
  <si>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</si>
  <si>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</si>
  <si>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</si>
  <si>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</si>
  <si>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</si>
  <si>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</si>
  <si>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</si>
  <si>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</si>
  <si>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</si>
  <si>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</si>
  <si>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</si>
  <si>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</si>
  <si>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</si>
  <si>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</si>
  <si>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</si>
  <si>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</si>
  <si>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</si>
  <si>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</si>
  <si>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</si>
  <si>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</si>
  <si>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</si>
  <si>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</si>
  <si>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</si>
  <si>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</si>
  <si>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</si>
  <si>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</si>
  <si>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</si>
  <si>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</si>
  <si>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</si>
  <si>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</si>
  <si>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</si>
  <si>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</si>
  <si>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</si>
  <si>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</si>
  <si>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</si>
  <si>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</si>
  <si>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</si>
  <si>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</si>
  <si>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</si>
  <si>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</si>
  <si>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</si>
  <si>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</si>
  <si>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</si>
  <si>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</si>
  <si>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</si>
  <si>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</si>
  <si>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</si>
  <si>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</si>
  <si>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</si>
  <si>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</si>
  <si>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</si>
  <si>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</si>
  <si>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</si>
  <si>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</si>
  <si>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</si>
  <si>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</si>
  <si>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</si>
  <si>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</si>
  <si>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</si>
  <si>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</si>
  <si>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</si>
  <si>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</si>
  <si>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</si>
  <si>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</si>
  <si>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</si>
  <si>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</si>
  <si>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</si>
  <si>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</si>
  <si>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</si>
  <si>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</si>
  <si>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</si>
  <si>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</si>
  <si>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</si>
  <si>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</si>
  <si>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</si>
  <si>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</si>
  <si>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</si>
  <si>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</si>
  <si>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</si>
  <si>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</si>
  <si>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</si>
  <si>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</si>
  <si>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</si>
  <si>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</si>
  <si>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</si>
  <si>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</si>
  <si>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</si>
  <si>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</si>
  <si>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</si>
  <si>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</si>
  <si>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</si>
  <si>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</si>
  <si>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</si>
  <si>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</si>
  <si>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</si>
  <si>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</si>
  <si>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</si>
  <si>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</si>
  <si>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</si>
  <si>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</si>
  <si>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</si>
  <si>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</si>
  <si>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</si>
  <si>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</si>
  <si>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</si>
  <si>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</si>
  <si>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</si>
  <si>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</si>
  <si>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</si>
  <si>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</si>
  <si>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</si>
  <si>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</si>
  <si>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</si>
  <si>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</si>
  <si>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</si>
  <si>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</si>
  <si>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</si>
  <si>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</si>
  <si>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</si>
  <si>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</si>
  <si>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</si>
  <si>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</si>
  <si>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</si>
  <si>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</si>
  <si>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</si>
  <si>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</si>
  <si>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</si>
  <si>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</si>
  <si>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</si>
  <si>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</si>
  <si>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</si>
  <si>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</si>
  <si>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</si>
  <si>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</si>
  <si>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</si>
  <si>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</si>
  <si>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</si>
  <si>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</si>
  <si>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</si>
  <si>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</si>
  <si>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</si>
  <si>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</si>
  <si>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</si>
  <si>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</si>
  <si>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</si>
  <si>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</si>
  <si>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</si>
  <si>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</si>
  <si>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</si>
  <si>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</si>
  <si>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</si>
  <si>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</si>
  <si>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</si>
  <si>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</si>
  <si>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</si>
  <si>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</si>
  <si>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</si>
  <si>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</si>
  <si>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</si>
  <si>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</si>
  <si>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</si>
  <si>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</si>
  <si>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</si>
  <si>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</si>
  <si>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</si>
  <si>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</si>
  <si>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</si>
  <si>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</si>
  <si>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</si>
  <si>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</si>
  <si>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</si>
  <si>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</si>
  <si>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</si>
  <si>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</si>
  <si>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</si>
  <si>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</si>
  <si>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</si>
  <si>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</si>
  <si>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</si>
  <si>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</si>
  <si>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</si>
  <si>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</si>
  <si>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</si>
  <si>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</si>
  <si>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</si>
  <si>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</si>
  <si>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</si>
  <si>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</si>
  <si>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</si>
  <si>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</si>
  <si>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</si>
  <si>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</si>
  <si>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</si>
  <si>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</si>
  <si>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</si>
  <si>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</si>
  <si>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</si>
  <si>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</si>
  <si>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</si>
  <si>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</si>
  <si>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</si>
  <si>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</si>
  <si>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</si>
  <si>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</si>
  <si>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</si>
  <si>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</si>
  <si>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</si>
  <si>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</si>
  <si>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</si>
  <si>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</si>
  <si>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</si>
  <si>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</si>
  <si>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</si>
  <si>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</si>
  <si>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</si>
  <si>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</si>
  <si>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</si>
  <si>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</si>
  <si>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</si>
  <si>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</si>
  <si>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</si>
  <si>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</si>
  <si>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</si>
  <si>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</si>
  <si>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</si>
  <si>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</si>
  <si>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</si>
  <si>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</si>
  <si>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</si>
  <si>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</si>
  <si>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</si>
  <si>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</si>
  <si>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</si>
  <si>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</si>
  <si>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</si>
  <si>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</si>
  <si>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</si>
  <si>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</si>
  <si>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</si>
  <si>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</si>
  <si>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</si>
  <si>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</si>
  <si>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</si>
  <si>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</si>
  <si>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</si>
  <si>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</si>
  <si>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</si>
  <si>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</si>
  <si>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</si>
  <si>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</si>
  <si>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</si>
  <si>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</si>
  <si>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</si>
  <si>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</si>
  <si>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</si>
  <si>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</si>
  <si>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</si>
  <si>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</si>
  <si>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</si>
  <si>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</si>
  <si>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</si>
  <si>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</si>
  <si>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</si>
  <si>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</si>
  <si>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</si>
  <si>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</si>
  <si>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</si>
  <si>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</si>
  <si>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</si>
  <si>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</si>
  <si>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</si>
  <si>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</si>
  <si>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</si>
  <si>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</si>
  <si>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</si>
  <si>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</si>
  <si>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</si>
  <si>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</si>
  <si>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</si>
  <si>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</si>
  <si>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</si>
  <si>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</si>
  <si>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</si>
  <si>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</si>
  <si>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</si>
  <si>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</si>
  <si>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</si>
  <si>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</si>
  <si>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</si>
  <si>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</si>
  <si>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</si>
  <si>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</si>
  <si>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</si>
  <si>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</si>
  <si>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</si>
  <si>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</si>
  <si>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</si>
  <si>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</si>
  <si>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</si>
  <si>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</si>
  <si>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</si>
  <si>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</si>
  <si>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</si>
  <si>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</si>
  <si>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</si>
  <si>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</si>
  <si>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</si>
  <si>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</si>
  <si>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</si>
  <si>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</si>
  <si>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</si>
  <si>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</si>
  <si>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</si>
  <si>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</si>
  <si>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</si>
  <si>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</si>
  <si>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</si>
  <si>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</si>
  <si>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</si>
  <si>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</si>
  <si>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</si>
  <si>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</si>
  <si>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</si>
  <si>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</si>
  <si>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</si>
  <si>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</si>
  <si>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</si>
  <si>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</si>
  <si>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</si>
  <si>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</si>
  <si>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</si>
  <si>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</si>
  <si>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</si>
  <si>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</si>
  <si>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</si>
  <si>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</si>
  <si>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</si>
  <si>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</si>
  <si>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</si>
  <si>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</si>
  <si>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</si>
  <si>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</si>
  <si>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</si>
  <si>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</si>
  <si>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</si>
  <si>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</si>
  <si>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</si>
  <si>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</si>
  <si>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</si>
  <si>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</si>
  <si>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</si>
  <si>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</si>
  <si>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</si>
  <si>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</si>
  <si>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</si>
  <si>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</si>
  <si>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</si>
  <si>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</si>
  <si>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</si>
  <si>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</si>
  <si>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</si>
  <si>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</si>
  <si>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</si>
  <si>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</si>
  <si>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</si>
  <si>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</si>
  <si>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</si>
  <si>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</si>
  <si>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</si>
  <si>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</si>
  <si>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</si>
  <si>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</si>
  <si>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</si>
  <si>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</si>
  <si>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</si>
  <si>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</si>
  <si>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</si>
  <si>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</si>
  <si>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</si>
  <si>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</si>
  <si>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</si>
  <si>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</si>
  <si>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</si>
  <si>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</si>
  <si>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</si>
  <si>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</si>
  <si>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</si>
  <si>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</si>
  <si>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</si>
  <si>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</si>
  <si>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</si>
  <si>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</si>
  <si>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</si>
  <si>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</si>
  <si>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</si>
  <si>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</si>
  <si>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</si>
  <si>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</si>
  <si>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</si>
  <si>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</si>
  <si>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</si>
  <si>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</si>
  <si>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</si>
  <si>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</si>
  <si>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</si>
  <si>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</si>
  <si>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</si>
  <si>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</si>
  <si>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</si>
  <si>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</si>
  <si>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</si>
  <si>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</si>
  <si>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</si>
  <si>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</si>
  <si>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</si>
  <si>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</si>
  <si>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</si>
  <si>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</si>
  <si>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</si>
  <si>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</si>
  <si>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</si>
  <si>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</si>
  <si>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</si>
  <si>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</si>
  <si>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</si>
  <si>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</si>
  <si>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</si>
  <si>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</si>
  <si>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</si>
  <si>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</si>
  <si>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</si>
  <si>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</si>
  <si>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</si>
  <si>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</si>
  <si>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</si>
  <si>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</si>
  <si>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</si>
  <si>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</si>
  <si>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</si>
  <si>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</si>
  <si>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</si>
  <si>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</si>
  <si>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</si>
  <si>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</si>
  <si>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</si>
  <si>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</si>
  <si>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</si>
  <si>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</si>
  <si>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</si>
  <si>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</si>
  <si>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</si>
  <si>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</si>
  <si>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</si>
  <si>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</si>
  <si>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</si>
  <si>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</si>
  <si>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</si>
  <si>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</si>
  <si>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</si>
  <si>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</si>
  <si>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</si>
  <si>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</si>
  <si>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</si>
  <si>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</si>
  <si>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</si>
  <si>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</si>
  <si>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</si>
  <si>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</si>
  <si>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</si>
  <si>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</si>
  <si>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</si>
  <si>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</si>
  <si>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</si>
  <si>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</si>
  <si>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</si>
  <si>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</si>
  <si>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</si>
  <si>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</si>
  <si>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</si>
  <si>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</si>
  <si>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</si>
  <si>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</si>
  <si>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</si>
  <si>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</si>
  <si>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</si>
  <si>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</si>
  <si>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</si>
  <si>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</si>
  <si>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</si>
  <si>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</si>
  <si>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</si>
  <si>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</si>
  <si>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</si>
  <si>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</si>
  <si>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</si>
  <si>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</si>
  <si>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</si>
  <si>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</si>
  <si>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</si>
  <si>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</si>
  <si>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</si>
  <si>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</si>
  <si>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</si>
  <si>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</si>
  <si>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</si>
  <si>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</si>
  <si>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</si>
  <si>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</si>
  <si>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</si>
  <si>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</si>
  <si>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</si>
  <si>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</si>
  <si>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</si>
  <si>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</si>
  <si>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</si>
  <si>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</si>
  <si>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</si>
  <si>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</si>
  <si>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</si>
  <si>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</si>
  <si>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</si>
  <si>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</si>
  <si>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</si>
  <si>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</si>
  <si>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</si>
  <si>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</si>
  <si>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</si>
  <si>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</si>
  <si>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</si>
  <si>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</si>
  <si>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</si>
  <si>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</si>
  <si>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</si>
  <si>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</si>
  <si>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</si>
  <si>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</si>
  <si>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</si>
  <si>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</si>
  <si>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</si>
  <si>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</si>
  <si>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</si>
  <si>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</si>
  <si>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</si>
  <si>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</si>
  <si>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</si>
  <si>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</si>
  <si>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</si>
  <si>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</si>
  <si>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</si>
  <si>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</si>
  <si>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</si>
  <si>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</si>
  <si>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</si>
  <si>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</si>
  <si>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</si>
  <si>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</si>
  <si>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</si>
  <si>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</si>
  <si>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</si>
  <si>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</si>
  <si>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</si>
  <si>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</si>
  <si>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</si>
  <si>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</si>
  <si>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</si>
  <si>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</si>
  <si>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</si>
  <si>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</si>
  <si>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</si>
  <si>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</si>
  <si>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</si>
  <si>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</si>
  <si>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</si>
  <si>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</si>
  <si>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</si>
  <si>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</si>
  <si>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</si>
  <si>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</si>
  <si>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</si>
  <si>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</si>
  <si>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</si>
  <si>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</si>
  <si>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</si>
  <si>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</si>
  <si>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</si>
  <si>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</si>
  <si>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</si>
  <si>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</si>
  <si>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</si>
  <si>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</si>
  <si>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</si>
  <si>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</si>
  <si>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</si>
  <si>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</si>
  <si>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</si>
  <si>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</si>
  <si>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</si>
  <si>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</si>
  <si>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</si>
  <si>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</si>
  <si>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</si>
  <si>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</si>
  <si>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</si>
  <si>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</si>
  <si>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</si>
  <si>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</si>
  <si>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</si>
  <si>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</si>
  <si>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</si>
  <si>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</si>
  <si>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</si>
  <si>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</si>
  <si>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</si>
  <si>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</si>
  <si>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</si>
  <si>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</si>
  <si>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</si>
  <si>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</si>
  <si>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</si>
  <si>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</si>
  <si>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</si>
  <si>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</si>
  <si>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</si>
  <si>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</si>
  <si>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</si>
  <si>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</si>
  <si>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</si>
  <si>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</si>
  <si>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</si>
  <si>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</si>
  <si>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</si>
  <si>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</si>
  <si>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</si>
  <si>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</si>
  <si>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</si>
  <si>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</si>
  <si>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</si>
  <si>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</si>
  <si>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</si>
  <si>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</si>
  <si>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</si>
  <si>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</si>
  <si>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</si>
  <si>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</si>
  <si>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</si>
  <si>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</si>
  <si>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</si>
  <si>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</si>
  <si>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</si>
  <si>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</si>
  <si>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</si>
  <si>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</si>
  <si>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</si>
  <si>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</si>
  <si>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</si>
  <si>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</si>
  <si>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</si>
  <si>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</si>
  <si>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</si>
  <si>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</si>
  <si>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</si>
  <si>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</si>
  <si>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</si>
  <si>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</si>
  <si>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</si>
  <si>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</si>
  <si>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</si>
  <si>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</si>
  <si>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</si>
  <si>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</si>
  <si>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</si>
  <si>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</si>
  <si>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</si>
  <si>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</si>
  <si>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</si>
  <si>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</si>
  <si>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</si>
  <si>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</si>
  <si>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</si>
  <si>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</si>
  <si>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</si>
  <si>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</si>
  <si>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</si>
  <si>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</si>
  <si>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</si>
  <si>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</si>
  <si>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</si>
  <si>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</si>
  <si>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</si>
  <si>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</si>
  <si>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</si>
  <si>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</si>
  <si>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</si>
  <si>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</si>
  <si>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</si>
  <si>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</si>
  <si>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</si>
  <si>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</si>
  <si>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</si>
  <si>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</si>
  <si>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</si>
  <si>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</si>
  <si>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</si>
  <si>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</si>
  <si>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</si>
  <si>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</si>
  <si>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</si>
  <si>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</si>
  <si>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</si>
  <si>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</si>
  <si>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</si>
  <si>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</si>
  <si>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</si>
  <si>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</si>
  <si>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</si>
  <si>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</si>
  <si>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</si>
  <si>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</si>
  <si>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</si>
  <si>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</si>
  <si>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</si>
  <si>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</si>
  <si>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</si>
  <si>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</si>
  <si>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</si>
  <si>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</si>
  <si>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</si>
  <si>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</si>
  <si>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</si>
  <si>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</si>
  <si>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</si>
  <si>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</si>
  <si>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</si>
  <si>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</si>
  <si>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</si>
  <si>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</si>
  <si>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</si>
  <si>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</si>
  <si>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</si>
  <si>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</si>
  <si>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</si>
  <si>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</si>
  <si>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</si>
  <si>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</si>
  <si>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</si>
  <si>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</si>
  <si>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</si>
  <si>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</si>
  <si>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</si>
  <si>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</si>
  <si>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</si>
  <si>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</si>
  <si>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</si>
  <si>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</si>
  <si>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</si>
  <si>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</si>
  <si>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</si>
  <si>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</si>
  <si>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</si>
  <si>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</si>
  <si>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</si>
  <si>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</si>
  <si>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</si>
  <si>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</si>
  <si>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</si>
  <si>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</si>
  <si>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</si>
  <si>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</si>
  <si>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</si>
  <si>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</si>
  <si>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</si>
  <si>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</si>
  <si>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</si>
  <si>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</si>
  <si>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</si>
  <si>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</si>
  <si>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</si>
  <si>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</si>
  <si>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</si>
  <si>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</si>
  <si>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</si>
  <si>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</si>
  <si>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</si>
  <si>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</si>
  <si>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</si>
  <si>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</si>
  <si>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</si>
  <si>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</si>
  <si>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</si>
  <si>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</si>
  <si>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</si>
  <si>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</si>
  <si>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</si>
  <si>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</si>
  <si>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</si>
  <si>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</si>
  <si>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</si>
  <si>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</si>
  <si>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</si>
  <si>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</si>
  <si>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</si>
  <si>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</si>
  <si>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</si>
  <si>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</si>
  <si>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</si>
  <si>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</si>
  <si>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</si>
  <si>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</si>
  <si>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</si>
  <si>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</si>
  <si>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</si>
  <si>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</si>
  <si>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</si>
  <si>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</si>
  <si>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</si>
  <si>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</si>
  <si>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</si>
  <si>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</si>
  <si>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</si>
  <si>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</si>
  <si>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</si>
  <si>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</si>
  <si>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</si>
  <si>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</si>
  <si>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</si>
  <si>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</si>
  <si>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</si>
  <si>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</si>
  <si>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</si>
  <si>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</si>
  <si>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</si>
  <si>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</si>
  <si>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</si>
  <si>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</si>
  <si>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</si>
  <si>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</si>
  <si>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</si>
  <si>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</si>
  <si>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</si>
  <si>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</si>
  <si>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</si>
  <si>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</si>
  <si>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</si>
  <si>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</si>
  <si>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</si>
  <si>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</si>
  <si>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</si>
  <si>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</si>
  <si>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</si>
  <si>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</si>
  <si>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</si>
  <si>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</si>
  <si>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</si>
  <si>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</si>
  <si>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</si>
  <si>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</si>
  <si>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</si>
  <si>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</si>
  <si>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</si>
  <si>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</si>
  <si>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</si>
  <si>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</si>
  <si>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</si>
  <si>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</si>
  <si>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</si>
  <si>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</si>
  <si>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</si>
  <si>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</si>
  <si>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</si>
  <si>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</si>
  <si>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</si>
  <si>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</si>
  <si>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</si>
  <si>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</si>
  <si>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</si>
  <si>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</si>
  <si>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</si>
  <si>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</si>
  <si>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</si>
  <si>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</si>
  <si>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</si>
  <si>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</si>
  <si>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</si>
  <si>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</si>
  <si>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</si>
  <si>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</si>
  <si>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</si>
  <si>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</si>
  <si>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</si>
  <si>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</si>
  <si>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</si>
  <si>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</si>
  <si>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</si>
  <si>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</si>
  <si>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</si>
  <si>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</si>
  <si>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</si>
  <si>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</si>
  <si>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</si>
  <si>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</si>
  <si>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</si>
  <si>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</si>
  <si>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</si>
  <si>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</si>
  <si>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</si>
  <si>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</si>
  <si>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</si>
  <si>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</si>
  <si>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</si>
  <si>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</si>
  <si>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</si>
  <si>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</si>
  <si>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</si>
  <si>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</si>
  <si>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</si>
  <si>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</si>
  <si>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</si>
  <si>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</si>
  <si>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</si>
  <si>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</si>
  <si>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</si>
  <si>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</si>
  <si>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</si>
  <si>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</si>
  <si>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</si>
  <si>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</si>
  <si>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</si>
  <si>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</si>
  <si>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</si>
  <si>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</si>
  <si>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</si>
  <si>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</si>
  <si>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</si>
  <si>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</si>
  <si>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</si>
  <si>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</si>
  <si>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</si>
  <si>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</si>
  <si>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</si>
  <si>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</si>
  <si>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</si>
  <si>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</si>
  <si>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</si>
  <si>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</si>
  <si>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</si>
  <si>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</si>
  <si>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</si>
  <si>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</si>
  <si>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</si>
  <si>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</si>
  <si>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</si>
  <si>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</si>
  <si>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</si>
  <si>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</si>
  <si>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</si>
  <si>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</si>
  <si>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</si>
  <si>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</si>
  <si>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</si>
  <si>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</si>
  <si>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</si>
  <si>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</si>
  <si>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</si>
  <si>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</si>
  <si>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</si>
  <si>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</si>
  <si>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</si>
  <si>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</si>
  <si>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</si>
  <si>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</si>
  <si>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</si>
  <si>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</si>
  <si>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</si>
  <si>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</si>
  <si>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</si>
  <si>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</si>
  <si>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</si>
  <si>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</si>
  <si>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</si>
  <si>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</si>
  <si>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</si>
  <si>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</si>
  <si>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</si>
  <si>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</si>
  <si>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</si>
  <si>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</si>
  <si>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</si>
  <si>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</si>
  <si>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</si>
  <si>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</si>
  <si>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</si>
  <si>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</si>
  <si>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</si>
  <si>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</si>
  <si>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</si>
  <si>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</si>
  <si>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</si>
  <si>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</si>
  <si>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</si>
  <si>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</si>
  <si>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</si>
  <si>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</si>
  <si>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</si>
  <si>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</si>
  <si>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</si>
  <si>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</si>
  <si>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</si>
  <si>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</si>
  <si>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</si>
  <si>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</si>
  <si>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</si>
  <si>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</si>
  <si>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</si>
  <si>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</si>
  <si>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</si>
  <si>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</si>
  <si>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</si>
  <si>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</si>
  <si>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</si>
  <si>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</si>
  <si>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</si>
  <si>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</si>
  <si>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</si>
  <si>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</si>
  <si>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</si>
  <si>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</si>
  <si>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</si>
  <si>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</si>
  <si>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</si>
  <si>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</si>
  <si>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</si>
  <si>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</si>
  <si>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</si>
  <si>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</si>
  <si>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</si>
  <si>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</si>
  <si>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</si>
  <si>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</si>
  <si>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</si>
  <si>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</si>
  <si>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</si>
  <si>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</si>
  <si>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</si>
  <si>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</si>
  <si>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</si>
  <si>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</si>
  <si>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</si>
  <si>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</si>
  <si>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</si>
  <si>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</si>
  <si>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</si>
  <si>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</si>
  <si>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</si>
  <si>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</si>
  <si>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</si>
  <si>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</si>
  <si>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</si>
  <si>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</si>
  <si>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</si>
  <si>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</si>
  <si>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</si>
  <si>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</si>
  <si>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</si>
  <si>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</si>
  <si>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</si>
  <si>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</si>
  <si>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</si>
  <si>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</si>
  <si>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</si>
  <si>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</si>
  <si>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</si>
  <si>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</si>
  <si>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</si>
  <si>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</si>
  <si>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</si>
  <si>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</si>
  <si>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</si>
  <si>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</si>
  <si>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</si>
  <si>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</si>
  <si>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</si>
  <si>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</si>
  <si>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</si>
  <si>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</si>
  <si>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</si>
  <si>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</si>
  <si>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</si>
  <si>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</si>
  <si>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</si>
  <si>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</si>
  <si>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</si>
  <si>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</si>
  <si>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</si>
  <si>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</si>
  <si>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</si>
  <si>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</si>
  <si>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</si>
  <si>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</si>
  <si>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</si>
  <si>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</si>
  <si>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</si>
  <si>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</si>
  <si>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</si>
  <si>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</si>
  <si>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</si>
  <si>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</si>
  <si>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</si>
  <si>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</si>
  <si>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</si>
  <si>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</si>
  <si>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</si>
  <si>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</si>
  <si>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</si>
  <si>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</si>
  <si>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</si>
  <si>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</si>
  <si>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</si>
  <si>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</si>
  <si>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</si>
  <si>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</si>
  <si>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</si>
  <si>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</si>
  <si>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</si>
  <si>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</si>
  <si>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</si>
  <si>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</si>
  <si>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</si>
  <si>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</si>
  <si>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</si>
  <si>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</si>
  <si>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</si>
  <si>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</si>
  <si>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</si>
  <si>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</si>
  <si>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</si>
  <si>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</si>
  <si>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</si>
  <si>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</si>
  <si>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</si>
  <si>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</si>
  <si>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</si>
  <si>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</si>
  <si>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</si>
  <si>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</si>
  <si>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</si>
  <si>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</si>
  <si>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</si>
  <si>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</si>
  <si>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</si>
  <si>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</si>
  <si>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</si>
  <si>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</si>
  <si>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</si>
  <si>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</si>
  <si>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</si>
  <si>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</si>
  <si>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</si>
  <si>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</si>
  <si>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</si>
  <si>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</si>
  <si>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</si>
  <si>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</si>
  <si>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</si>
  <si>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</si>
  <si>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</si>
  <si>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</si>
  <si>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</si>
  <si>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</si>
  <si>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</si>
  <si>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</si>
  <si>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</si>
  <si>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</si>
  <si>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</si>
  <si>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</si>
  <si>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</si>
  <si>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</si>
  <si>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</si>
  <si>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</si>
  <si>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</si>
  <si>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</si>
  <si>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</si>
  <si>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</si>
  <si>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</si>
  <si>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</si>
  <si>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</si>
  <si>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</si>
  <si>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</si>
  <si>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</si>
  <si>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</si>
  <si>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</si>
  <si>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</si>
  <si>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</si>
  <si>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</si>
  <si>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</si>
  <si>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</si>
  <si>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</si>
  <si>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</si>
  <si>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</si>
  <si>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</si>
  <si>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</si>
  <si>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</si>
  <si>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</si>
  <si>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</si>
  <si>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</si>
  <si>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</si>
  <si>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</si>
  <si>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</si>
  <si>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</si>
  <si>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</si>
  <si>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</si>
  <si>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</si>
  <si>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</si>
  <si>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</si>
  <si>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</si>
  <si>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</si>
  <si>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</si>
  <si>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</si>
  <si>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</si>
  <si>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</si>
  <si>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</si>
  <si>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</si>
  <si>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</si>
  <si>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</si>
  <si>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</si>
  <si>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</si>
  <si>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</si>
  <si>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</si>
  <si>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</si>
  <si>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</si>
  <si>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</si>
  <si>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</si>
  <si>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</si>
  <si>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</si>
  <si>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</si>
  <si>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</si>
  <si>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</si>
  <si>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</si>
  <si>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</si>
  <si>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</si>
  <si>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</si>
  <si>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</si>
  <si>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</si>
  <si>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</si>
  <si>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</si>
  <si>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</si>
  <si>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</si>
  <si>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</si>
  <si>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</si>
  <si>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</si>
  <si>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</si>
  <si>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</si>
  <si>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</si>
  <si>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</si>
  <si>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</si>
  <si>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</si>
  <si>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</si>
  <si>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</si>
  <si>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</si>
  <si>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</si>
  <si>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</si>
  <si>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</si>
  <si>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</si>
  <si>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</si>
  <si>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</si>
  <si>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</si>
  <si>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</si>
  <si>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</si>
  <si>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</si>
  <si>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</si>
  <si>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</si>
  <si>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</si>
  <si>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</si>
  <si>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</si>
  <si>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</si>
  <si>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</si>
  <si>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</si>
  <si>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</si>
  <si>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</si>
  <si>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</si>
  <si>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</si>
  <si>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</si>
  <si>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</si>
  <si>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</si>
  <si>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</si>
  <si>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</si>
  <si>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</si>
  <si>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</si>
  <si>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</si>
  <si>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</si>
  <si>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</si>
  <si>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</si>
  <si>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</si>
  <si>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</si>
  <si>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</si>
  <si>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</si>
  <si>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</si>
  <si>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</si>
  <si>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</si>
  <si>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</si>
  <si>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</si>
  <si>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</si>
  <si>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</si>
  <si>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</si>
  <si>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</si>
  <si>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</si>
  <si>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</si>
  <si>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</si>
  <si>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</si>
  <si>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</si>
  <si>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</si>
  <si>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</si>
  <si>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</si>
  <si>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</si>
  <si>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</si>
  <si>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</si>
  <si>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</si>
  <si>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</si>
  <si>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</si>
  <si>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</si>
  <si>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</si>
  <si>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</si>
  <si>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</si>
  <si>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</si>
  <si>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</si>
  <si>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</si>
  <si>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</si>
  <si>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</si>
  <si>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</si>
  <si>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</si>
  <si>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</si>
  <si>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</si>
  <si>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</si>
  <si>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</si>
  <si>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</si>
  <si>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</si>
  <si>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</si>
  <si>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</si>
  <si>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</si>
  <si>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</si>
  <si>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</si>
  <si>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</si>
  <si>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</si>
  <si>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</si>
  <si>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</si>
  <si>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</si>
  <si>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</si>
  <si>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</si>
  <si>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</si>
  <si>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</si>
  <si>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</si>
  <si>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</si>
  <si>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</si>
  <si>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</si>
  <si>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</si>
  <si>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</si>
  <si>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</si>
  <si>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</si>
  <si>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</si>
  <si>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</si>
  <si>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</si>
  <si>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</si>
  <si>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</si>
  <si>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</si>
  <si>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</si>
  <si>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</si>
  <si>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</si>
  <si>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</si>
  <si>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</si>
  <si>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</si>
  <si>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</si>
  <si>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</si>
  <si>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</si>
  <si>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</si>
  <si>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</si>
  <si>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</si>
  <si>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</si>
  <si>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</si>
  <si>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</si>
  <si>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</si>
  <si>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</si>
  <si>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</si>
  <si>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</si>
  <si>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</si>
  <si>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</si>
  <si>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</si>
  <si>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</si>
  <si>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</si>
  <si>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</si>
  <si>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</si>
  <si>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</si>
  <si>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</si>
  <si>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</si>
  <si>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</si>
  <si>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</si>
  <si>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</si>
  <si>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</si>
  <si>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</si>
  <si>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</si>
  <si>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</si>
  <si>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</si>
  <si>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</si>
  <si>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</si>
  <si>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</si>
  <si>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</si>
  <si>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</si>
  <si>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</si>
  <si>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</si>
  <si>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</si>
  <si>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</si>
  <si>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</si>
  <si>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</si>
  <si>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</si>
  <si>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</si>
  <si>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</si>
  <si>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</si>
  <si>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</si>
  <si>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</si>
  <si>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</si>
  <si>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</si>
  <si>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</si>
  <si>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</si>
  <si>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</si>
  <si>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</si>
  <si>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</si>
  <si>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</si>
  <si>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</si>
  <si>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</si>
  <si>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</si>
  <si>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</si>
  <si>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</si>
  <si>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</si>
  <si>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</si>
  <si>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</si>
  <si>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</si>
  <si>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</si>
  <si>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</si>
  <si>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</si>
  <si>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</si>
  <si>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</si>
  <si>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</si>
  <si>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</si>
  <si>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</si>
  <si>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</si>
  <si>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</si>
  <si>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</si>
  <si>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</si>
  <si>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</si>
  <si>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</si>
  <si>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</si>
  <si>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</si>
  <si>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</si>
  <si>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</si>
  <si>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</si>
  <si>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</si>
  <si>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</si>
  <si>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</si>
  <si>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</si>
  <si>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</si>
  <si>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</si>
  <si>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</si>
  <si>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</si>
  <si>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</si>
  <si>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</si>
  <si>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</si>
  <si>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</si>
  <si>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</si>
  <si>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</si>
  <si>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</si>
  <si>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</si>
  <si>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</si>
  <si>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</si>
  <si>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</si>
  <si>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</si>
  <si>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</si>
  <si>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</si>
  <si>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</si>
  <si>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</si>
  <si>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</si>
  <si>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</si>
  <si>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</si>
  <si>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</si>
  <si>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</si>
  <si>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</si>
  <si>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</si>
  <si>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</si>
  <si>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</si>
  <si>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</si>
  <si>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</si>
  <si>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</si>
  <si>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</si>
  <si>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</si>
  <si>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</si>
  <si>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</si>
  <si>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</si>
  <si>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</si>
  <si>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</si>
  <si>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</si>
  <si>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</si>
  <si>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</si>
  <si>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</si>
  <si>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</si>
  <si>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</si>
  <si>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</si>
  <si>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</si>
  <si>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</si>
  <si>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</si>
  <si>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</si>
  <si>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</si>
  <si>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</si>
  <si>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</si>
  <si>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</si>
  <si>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</si>
  <si>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</si>
  <si>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</si>
  <si>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</si>
  <si>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</si>
  <si>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</si>
  <si>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</si>
  <si>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</si>
  <si>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</si>
  <si>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</si>
  <si>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</si>
  <si>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</si>
  <si>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</si>
  <si>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</si>
  <si>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</si>
  <si>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</si>
  <si>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</si>
  <si>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</si>
  <si>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</si>
  <si>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</si>
  <si>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</si>
  <si>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</si>
  <si>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</si>
  <si>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</si>
  <si>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</si>
  <si>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</si>
  <si>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</si>
  <si>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</si>
  <si>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</si>
  <si>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</si>
  <si>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</si>
  <si>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</si>
  <si>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</si>
  <si>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</si>
  <si>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</si>
  <si>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</si>
  <si>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</si>
  <si>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</si>
  <si>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</si>
  <si>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</si>
  <si>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</si>
  <si>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</si>
  <si>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</si>
  <si>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</si>
  <si>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</si>
  <si>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</si>
  <si>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</si>
  <si>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</si>
  <si>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</si>
  <si>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</si>
  <si>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</si>
  <si>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</si>
  <si>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</si>
  <si>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</si>
  <si>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</si>
  <si>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</si>
  <si>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</si>
  <si>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</si>
  <si>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</si>
  <si>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</si>
  <si>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</si>
  <si>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</si>
  <si>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</si>
  <si>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</si>
  <si>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</si>
  <si>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</si>
  <si>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</si>
  <si>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</si>
  <si>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</si>
  <si>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</si>
  <si>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</si>
  <si>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</si>
  <si>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</si>
  <si>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</si>
  <si>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</si>
  <si>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</si>
  <si>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</si>
  <si>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</si>
  <si>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</si>
  <si>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</si>
  <si>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</si>
  <si>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</si>
  <si>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</si>
  <si>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</si>
  <si>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</si>
  <si>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</si>
  <si>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</si>
  <si>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</si>
  <si>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</si>
  <si>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</si>
  <si>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</si>
  <si>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</si>
  <si>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</si>
  <si>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</si>
  <si>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</si>
  <si>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</si>
  <si>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</si>
  <si>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</si>
  <si>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</si>
  <si>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</si>
  <si>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</si>
  <si>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</si>
  <si>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</si>
  <si>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</si>
  <si>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</si>
  <si>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</si>
  <si>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</si>
  <si>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</si>
  <si>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</si>
  <si>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</si>
  <si>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</si>
  <si>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</si>
  <si>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</si>
  <si>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</si>
  <si>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</si>
  <si>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</si>
  <si>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</si>
  <si>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</si>
  <si>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</si>
  <si>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</si>
  <si>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</si>
  <si>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</si>
  <si>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</si>
  <si>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</si>
  <si>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</si>
  <si>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</si>
  <si>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</si>
  <si>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</si>
  <si>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</si>
  <si>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</si>
  <si>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</si>
  <si>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</si>
  <si>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</si>
  <si>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</si>
  <si>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</si>
  <si>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</si>
  <si>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</si>
  <si>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</si>
  <si>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</si>
  <si>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</si>
  <si>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</si>
  <si>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</si>
  <si>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</si>
  <si>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</si>
  <si>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</si>
  <si>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</si>
  <si>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</si>
  <si>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</si>
  <si>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</si>
  <si>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</si>
  <si>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</si>
  <si>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</si>
  <si>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</si>
  <si>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</si>
  <si>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</si>
  <si>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</si>
  <si>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</si>
  <si>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</si>
  <si>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</si>
  <si>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</si>
  <si>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</si>
  <si>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</si>
  <si>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</si>
  <si>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</si>
  <si>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</si>
  <si>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</si>
  <si>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</si>
  <si>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</si>
  <si>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</si>
  <si>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</si>
  <si>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</si>
  <si>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</si>
  <si>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</si>
  <si>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</si>
  <si>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</si>
  <si>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</si>
  <si>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</si>
  <si>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</si>
  <si>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</si>
  <si>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</si>
  <si>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</si>
  <si>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</si>
  <si>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</si>
  <si>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</si>
  <si>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</si>
  <si>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</si>
  <si>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</si>
  <si>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</si>
  <si>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</si>
  <si>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</si>
  <si>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</si>
  <si>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</si>
  <si>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</si>
  <si>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</si>
  <si>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</si>
  <si>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</si>
  <si>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</si>
  <si>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</si>
  <si>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</si>
  <si>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</si>
  <si>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</si>
  <si>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</si>
  <si>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</si>
  <si>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</si>
  <si>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</si>
  <si>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</si>
  <si>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</si>
  <si>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</si>
  <si>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</si>
  <si>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</si>
  <si>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</si>
  <si>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</si>
  <si>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</si>
  <si>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</si>
  <si>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</si>
  <si>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</si>
  <si>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</si>
  <si>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</si>
  <si>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</si>
  <si>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</si>
  <si>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</si>
  <si>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</si>
  <si>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</si>
  <si>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</si>
  <si>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</si>
  <si>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</si>
  <si>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</si>
  <si>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</si>
  <si>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</si>
  <si>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</si>
  <si>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</si>
  <si>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</si>
  <si>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</si>
  <si>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</si>
  <si>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</si>
  <si>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</si>
  <si>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</si>
  <si>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</si>
  <si>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</si>
  <si>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</si>
  <si>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</si>
  <si>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</si>
  <si>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</si>
  <si>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</si>
  <si>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</si>
  <si>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</si>
  <si>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</si>
  <si>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</si>
  <si>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</si>
  <si>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</si>
  <si>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</si>
  <si>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</si>
  <si>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</si>
  <si>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</si>
  <si>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</si>
  <si>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</si>
  <si>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</si>
  <si>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</si>
  <si>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</si>
  <si>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</si>
  <si>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</si>
  <si>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</si>
  <si>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</si>
  <si>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</si>
  <si>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</si>
  <si>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</si>
  <si>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</si>
  <si>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</si>
  <si>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</si>
  <si>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</si>
  <si>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</si>
  <si>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</si>
  <si>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</si>
  <si>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</si>
  <si>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</si>
  <si>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</si>
  <si>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</si>
  <si>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</si>
  <si>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</si>
  <si>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</si>
  <si>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</si>
  <si>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</si>
  <si>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</si>
  <si>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</si>
  <si>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</si>
  <si>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</si>
  <si>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</si>
  <si>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</si>
  <si>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</si>
  <si>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</si>
  <si>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</si>
  <si>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</si>
  <si>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</si>
  <si>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</si>
  <si>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</si>
  <si>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</si>
  <si>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</si>
  <si>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</si>
  <si>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</si>
  <si>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</si>
  <si>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</si>
  <si>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</si>
  <si>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</si>
  <si>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</si>
  <si>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</si>
  <si>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</si>
  <si>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</si>
  <si>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</si>
  <si>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</si>
  <si>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</si>
  <si>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</si>
  <si>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</si>
  <si>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</si>
  <si>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</si>
  <si>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</si>
  <si>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</si>
  <si>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</si>
  <si>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</si>
  <si>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</si>
  <si>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</si>
  <si>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</si>
  <si>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</si>
  <si>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</si>
  <si>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</si>
  <si>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</si>
  <si>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</si>
  <si>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</si>
  <si>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</si>
  <si>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</si>
  <si>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</si>
  <si>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</si>
  <si>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</si>
  <si>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</si>
  <si>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</si>
  <si>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</si>
  <si>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</si>
  <si>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</si>
  <si>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</si>
  <si>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</si>
  <si>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</si>
  <si>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</si>
  <si>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</si>
  <si>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</si>
  <si>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</si>
  <si>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</si>
  <si>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</si>
  <si>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</si>
  <si>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</si>
  <si>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</si>
  <si>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</si>
  <si>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</si>
  <si>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</si>
  <si>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</si>
  <si>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</si>
  <si>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</si>
  <si>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</si>
  <si>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</si>
  <si>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</si>
  <si>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</si>
  <si>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</si>
  <si>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</si>
  <si>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</si>
  <si>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</si>
  <si>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</si>
  <si>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</si>
  <si>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</si>
  <si>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</si>
  <si>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</si>
  <si>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</si>
  <si>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</si>
  <si>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</si>
  <si>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</si>
  <si>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</si>
  <si>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</si>
  <si>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</si>
  <si>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</si>
  <si>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</si>
  <si>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</si>
  <si>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</si>
  <si>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</si>
  <si>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</si>
  <si>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</si>
  <si>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</si>
  <si>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</si>
  <si>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</si>
  <si>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</si>
  <si>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</si>
  <si>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</si>
  <si>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</si>
  <si>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</si>
  <si>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</si>
  <si>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</si>
  <si>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</si>
  <si>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</si>
  <si>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</si>
  <si>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</si>
  <si>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</si>
  <si>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</si>
  <si>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</si>
  <si>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</si>
  <si>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</si>
  <si>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</si>
  <si>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</si>
  <si>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</si>
  <si>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</si>
  <si>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</si>
  <si>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</si>
  <si>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</si>
  <si>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</si>
  <si>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</si>
  <si>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</si>
  <si>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</si>
  <si>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</si>
  <si>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</si>
  <si>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</si>
  <si>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</si>
  <si>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</si>
  <si>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</si>
  <si>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</si>
  <si>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</si>
  <si>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</si>
  <si>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</si>
  <si>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</si>
  <si>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</si>
  <si>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</si>
  <si>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</si>
  <si>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</si>
  <si>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</si>
  <si>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</si>
  <si>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</si>
  <si>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</si>
  <si>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</si>
  <si>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</si>
  <si>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</si>
  <si>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</si>
  <si>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</si>
  <si>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</si>
  <si>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</si>
  <si>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</si>
  <si>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</si>
  <si>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</si>
  <si>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</si>
  <si>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</si>
  <si>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</si>
  <si>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</si>
  <si>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</si>
  <si>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</si>
  <si>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</si>
  <si>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</si>
  <si>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</si>
  <si>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</si>
  <si>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</si>
  <si>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</si>
  <si>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</si>
  <si>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</si>
  <si>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</si>
  <si>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</si>
  <si>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</si>
  <si>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</si>
  <si>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</si>
  <si>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</si>
  <si>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</si>
  <si>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</si>
  <si>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</si>
  <si>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</si>
  <si>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</si>
  <si>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</si>
  <si>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</si>
  <si>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</si>
  <si>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</si>
  <si>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</si>
  <si>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</si>
  <si>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</si>
  <si>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</si>
  <si>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</si>
  <si>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</si>
  <si>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</si>
  <si>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</si>
  <si>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</si>
  <si>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</si>
  <si>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</si>
  <si>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</si>
  <si>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</si>
  <si>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</si>
  <si>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</si>
  <si>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</si>
  <si>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</si>
  <si>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</si>
  <si>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</si>
  <si>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</si>
  <si>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</si>
  <si>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</si>
  <si>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</si>
  <si>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</si>
  <si>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</si>
  <si>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</si>
  <si>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</si>
  <si>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</si>
  <si>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</si>
  <si>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</si>
  <si>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</si>
  <si>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</si>
  <si>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</si>
  <si>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</si>
  <si>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</si>
  <si>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</si>
  <si>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</si>
  <si>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</si>
  <si>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</si>
  <si>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</si>
  <si>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</si>
  <si>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</si>
  <si>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</si>
  <si>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</si>
  <si>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</si>
  <si>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</si>
  <si>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</si>
  <si>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</si>
  <si>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</si>
  <si>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</si>
  <si>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</si>
  <si>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</si>
  <si>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</si>
  <si>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</si>
  <si>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</si>
  <si>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</si>
  <si>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</si>
  <si>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</si>
  <si>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</si>
  <si>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</si>
  <si>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</si>
  <si>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</si>
  <si>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</si>
  <si>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</si>
  <si>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</si>
  <si>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</si>
  <si>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</si>
  <si>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</si>
  <si>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</si>
  <si>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</si>
  <si>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</si>
  <si>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</si>
  <si>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</si>
  <si>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</si>
  <si>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</si>
  <si>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</si>
  <si>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</si>
  <si>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</si>
  <si>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</si>
  <si>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</si>
  <si>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</si>
  <si>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</si>
  <si>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</si>
  <si>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</si>
  <si>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</si>
  <si>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</si>
  <si>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</si>
  <si>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</si>
  <si>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</si>
  <si>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</si>
  <si>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</si>
  <si>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</si>
  <si>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</si>
  <si>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</si>
  <si>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</si>
  <si>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</si>
  <si>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</si>
  <si>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</si>
  <si>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</si>
  <si>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</si>
  <si>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</si>
  <si>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</si>
  <si>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</si>
  <si>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</si>
  <si>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</si>
  <si>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</si>
  <si>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</si>
  <si>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</si>
  <si>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</si>
  <si>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</si>
  <si>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</si>
  <si>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</si>
  <si>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</si>
  <si>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</si>
  <si>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</si>
  <si>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</si>
  <si>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</si>
  <si>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</si>
  <si>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</si>
  <si>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</si>
  <si>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</si>
  <si>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</si>
  <si>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</si>
  <si>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</si>
  <si>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</si>
  <si>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</si>
  <si>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</si>
  <si>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</si>
  <si>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</si>
  <si>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</si>
  <si>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</si>
  <si>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</si>
  <si>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</si>
  <si>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</si>
  <si>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</si>
  <si>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</si>
  <si>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</si>
  <si>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</si>
  <si>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</si>
  <si>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</si>
  <si>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</si>
  <si>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</si>
  <si>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</si>
  <si>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</si>
  <si>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</si>
  <si>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</si>
  <si>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</si>
  <si>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</si>
  <si>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</si>
  <si>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</si>
  <si>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</si>
  <si>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</si>
  <si>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</si>
  <si>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</si>
  <si>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</si>
  <si>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</si>
  <si>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</si>
  <si>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</si>
  <si>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</si>
  <si>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</si>
  <si>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</si>
  <si>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</si>
  <si>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</si>
  <si>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</si>
  <si>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</si>
  <si>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</si>
  <si>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</si>
  <si>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</si>
  <si>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</si>
  <si>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</si>
  <si>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</si>
  <si>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</si>
  <si>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</si>
  <si>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</si>
  <si>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</si>
  <si>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</si>
  <si>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</si>
  <si>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</si>
  <si>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</si>
  <si>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</si>
  <si>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</si>
  <si>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</si>
  <si>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</si>
  <si>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</si>
  <si>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</si>
  <si>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</si>
  <si>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</si>
  <si>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</si>
  <si>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</si>
  <si>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</si>
  <si>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</si>
  <si>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</si>
  <si>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</si>
  <si>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</si>
  <si>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</si>
  <si>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</si>
  <si>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</si>
  <si>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</si>
  <si>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</si>
  <si>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</si>
  <si>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</si>
  <si>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</si>
  <si>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</si>
  <si>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</si>
  <si>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</si>
  <si>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</si>
  <si>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</si>
  <si>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</si>
  <si>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</si>
  <si>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</si>
  <si>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</si>
  <si>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</si>
  <si>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</si>
  <si>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</si>
  <si>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</si>
  <si>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</si>
  <si>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</si>
  <si>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</si>
  <si>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</si>
  <si>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</si>
  <si>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</si>
  <si>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</si>
  <si>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</si>
  <si>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</si>
  <si>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</si>
  <si>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</si>
  <si>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</si>
  <si>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</si>
  <si>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</si>
  <si>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</si>
  <si>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</si>
  <si>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</si>
  <si>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</si>
  <si>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</si>
  <si>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</si>
  <si>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</si>
  <si>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</si>
  <si>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</si>
  <si>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</si>
  <si>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</si>
  <si>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</si>
  <si>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</si>
  <si>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</si>
  <si>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</si>
  <si>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</si>
  <si>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</si>
  <si>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</si>
  <si>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</si>
  <si>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</si>
  <si>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</si>
  <si>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</si>
  <si>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</si>
  <si>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</si>
  <si>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</si>
  <si>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</si>
  <si>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</si>
  <si>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</si>
  <si>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</si>
  <si>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</si>
  <si>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</si>
  <si>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</si>
  <si>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</si>
  <si>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</si>
  <si>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</si>
  <si>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</si>
  <si>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</si>
  <si>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</si>
  <si>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</si>
  <si>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</si>
  <si>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</si>
  <si>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</si>
  <si>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</si>
  <si>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</si>
  <si>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</si>
  <si>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</si>
  <si>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</si>
  <si>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</si>
  <si>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</si>
  <si>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</si>
  <si>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</si>
  <si>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</si>
  <si>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</si>
  <si>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</si>
  <si>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</si>
  <si>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</si>
  <si>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</si>
  <si>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</si>
  <si>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</si>
  <si>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</si>
  <si>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</si>
  <si>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</si>
  <si>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</si>
  <si>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</si>
  <si>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</si>
  <si>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</si>
  <si>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</si>
  <si>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</si>
  <si>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</si>
  <si>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</si>
  <si>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</si>
  <si>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</si>
  <si>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</si>
  <si>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</si>
  <si>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</si>
  <si>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</si>
  <si>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</si>
  <si>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</si>
  <si>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</si>
  <si>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</si>
  <si>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</si>
  <si>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</si>
  <si>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</si>
  <si>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</si>
  <si>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</si>
  <si>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</si>
  <si>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</si>
  <si>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</si>
  <si>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</si>
  <si>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</si>
  <si>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</si>
  <si>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</si>
  <si>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</si>
  <si>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</si>
  <si>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</si>
  <si>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</si>
  <si>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</si>
  <si>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</si>
  <si>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</si>
  <si>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</si>
  <si>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</si>
  <si>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</si>
  <si>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</si>
  <si>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</si>
  <si>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</si>
  <si>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</si>
  <si>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</si>
  <si>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</si>
  <si>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</si>
  <si>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</si>
  <si>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</si>
  <si>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</si>
  <si>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</si>
  <si>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</si>
  <si>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</si>
  <si>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</si>
  <si>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</si>
  <si>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</si>
  <si>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</si>
  <si>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</si>
  <si>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</si>
  <si>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</si>
  <si>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</si>
  <si>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</si>
  <si>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</si>
  <si>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</si>
  <si>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</si>
  <si>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</si>
  <si>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</si>
  <si>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</si>
  <si>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</si>
  <si>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</si>
  <si>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</si>
  <si>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</si>
  <si>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</si>
  <si>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</si>
  <si>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</si>
  <si>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</si>
  <si>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</si>
  <si>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</si>
  <si>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</si>
  <si>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</si>
  <si>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</si>
  <si>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</si>
  <si>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</si>
  <si>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</si>
  <si>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</si>
  <si>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</si>
  <si>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</si>
  <si>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</si>
  <si>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</si>
  <si>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</si>
  <si>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</si>
  <si>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</si>
  <si>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</si>
  <si>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</si>
  <si>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</si>
  <si>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</si>
  <si>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</si>
  <si>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</si>
  <si>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</si>
  <si>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</si>
  <si>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</si>
  <si>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</si>
  <si>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</si>
  <si>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</si>
  <si>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</si>
  <si>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</si>
  <si>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</si>
  <si>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</si>
  <si>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</si>
  <si>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</si>
  <si>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</si>
  <si>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</si>
  <si>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</si>
  <si>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</si>
  <si>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</si>
  <si>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</si>
  <si>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</si>
  <si>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</si>
  <si>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</si>
  <si>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</si>
  <si>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</si>
  <si>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</si>
  <si>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</si>
  <si>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</si>
  <si>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</si>
  <si>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</si>
  <si>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</si>
  <si>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</si>
  <si>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</si>
  <si>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</si>
  <si>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</si>
  <si>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</si>
  <si>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</si>
  <si>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</si>
  <si>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</si>
  <si>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</si>
  <si>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</si>
  <si>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</si>
  <si>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</si>
  <si>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</si>
  <si>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</si>
  <si>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</si>
  <si>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</si>
  <si>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</si>
  <si>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</si>
  <si>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</si>
  <si>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</si>
  <si>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</si>
  <si>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</si>
  <si>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</si>
  <si>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</si>
  <si>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</si>
  <si>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</si>
  <si>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</si>
  <si>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</si>
  <si>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</si>
  <si>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</si>
  <si>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</si>
  <si>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</si>
  <si>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</si>
  <si>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</si>
  <si>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</si>
  <si>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</si>
  <si>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</si>
  <si>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</si>
  <si>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</si>
  <si>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</si>
  <si>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</si>
  <si>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</si>
  <si>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</si>
  <si>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</si>
  <si>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</si>
  <si>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</si>
  <si>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</si>
  <si>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</si>
  <si>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</si>
  <si>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</si>
  <si>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</si>
  <si>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</si>
  <si>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</si>
  <si>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</si>
  <si>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</si>
  <si>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</si>
  <si>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</si>
  <si>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</si>
  <si>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</si>
  <si>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</si>
  <si>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</si>
  <si>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</si>
  <si>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</si>
  <si>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</si>
  <si>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</si>
  <si>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</si>
  <si>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</si>
  <si>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</si>
  <si>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</si>
  <si>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</si>
  <si>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</si>
  <si>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</si>
  <si>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</si>
  <si>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</si>
  <si>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</si>
  <si>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</si>
  <si>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</si>
  <si>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</si>
  <si>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</si>
  <si>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</si>
  <si>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</si>
  <si>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</si>
  <si>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</si>
  <si>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</si>
  <si>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</si>
  <si>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</si>
  <si>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</si>
  <si>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</si>
  <si>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</si>
  <si>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</si>
  <si>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</si>
  <si>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</si>
  <si>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</si>
  <si>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</si>
  <si>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</si>
  <si>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</si>
  <si>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</si>
  <si>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</si>
  <si>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</si>
  <si>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</si>
  <si>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</si>
  <si>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</si>
  <si>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</si>
  <si>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</si>
  <si>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</si>
  <si>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</si>
  <si>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</si>
  <si>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</si>
  <si>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</si>
  <si>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</si>
  <si>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</si>
  <si>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</si>
  <si>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</si>
  <si>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</si>
  <si>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</si>
  <si>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</si>
  <si>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</si>
  <si>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</si>
  <si>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</si>
  <si>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</si>
  <si>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</si>
  <si>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</si>
  <si>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</si>
  <si>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</si>
  <si>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</si>
  <si>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</si>
  <si>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</si>
  <si>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</si>
  <si>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</si>
  <si>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</si>
  <si>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</si>
  <si>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</si>
  <si>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</si>
  <si>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</si>
  <si>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</si>
  <si>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</si>
  <si>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</si>
  <si>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</si>
  <si>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</si>
  <si>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</si>
  <si>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</si>
  <si>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</si>
  <si>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</si>
  <si>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</si>
  <si>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</si>
  <si>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</si>
  <si>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</si>
  <si>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</si>
  <si>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</si>
  <si>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</si>
  <si>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</si>
  <si>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</si>
  <si>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</si>
  <si>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</si>
  <si>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</si>
  <si>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</si>
  <si>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</si>
  <si>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</si>
  <si>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</si>
  <si>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</si>
  <si>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</si>
  <si>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</si>
  <si>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</si>
  <si>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</si>
  <si>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</si>
  <si>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</si>
  <si>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</si>
  <si>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</si>
  <si>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</si>
  <si>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</si>
  <si>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</si>
  <si>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</si>
  <si>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</si>
  <si>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</si>
  <si>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</si>
  <si>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</si>
  <si>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</si>
  <si>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</si>
  <si>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</si>
  <si>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</si>
  <si>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</si>
  <si>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</si>
  <si>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</si>
  <si>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</si>
  <si>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</si>
  <si>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</si>
  <si>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</si>
  <si>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</si>
  <si>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</si>
  <si>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</si>
  <si>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</si>
  <si>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</si>
  <si>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</si>
  <si>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</si>
  <si>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</si>
  <si>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</si>
  <si>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</si>
  <si>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</si>
  <si>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</si>
  <si>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</si>
  <si>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</si>
  <si>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</si>
  <si>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</si>
  <si>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</si>
  <si>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</si>
  <si>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</si>
  <si>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</si>
  <si>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</si>
  <si>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</si>
  <si>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</si>
  <si>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</si>
  <si>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</si>
  <si>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</si>
  <si>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</si>
  <si>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</si>
  <si>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</si>
  <si>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</si>
  <si>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</si>
  <si>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</si>
  <si>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</si>
  <si>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</si>
  <si>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</si>
  <si>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</si>
  <si>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</si>
  <si>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</si>
  <si>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</si>
  <si>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</si>
  <si>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</si>
  <si>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</si>
  <si>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</si>
  <si>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</si>
  <si>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</si>
  <si>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</si>
  <si>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</si>
  <si>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</si>
  <si>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</si>
  <si>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</si>
  <si>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</si>
  <si>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</si>
  <si>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</si>
  <si>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</si>
  <si>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</si>
  <si>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</si>
  <si>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</si>
  <si>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</si>
  <si>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</si>
  <si>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</si>
  <si>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</si>
  <si>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</si>
  <si>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</si>
  <si>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</si>
  <si>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</si>
  <si>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</si>
  <si>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</si>
  <si>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</si>
  <si>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</si>
  <si>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</si>
  <si>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</si>
  <si>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</si>
  <si>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</si>
  <si>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</si>
  <si>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</si>
  <si>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</si>
  <si>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</si>
  <si>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</si>
  <si>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</si>
  <si>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</si>
  <si>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</si>
  <si>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</si>
  <si>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</si>
  <si>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</si>
  <si>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</si>
  <si>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</si>
  <si>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</si>
  <si>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</si>
  <si>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</si>
  <si>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</si>
  <si>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</si>
  <si>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</si>
  <si>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</si>
  <si>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</si>
  <si>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</si>
  <si>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</si>
  <si>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</si>
  <si>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</si>
  <si>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</si>
  <si>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</si>
  <si>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</si>
  <si>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</si>
  <si>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</si>
  <si>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</si>
  <si>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</si>
  <si>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</si>
  <si>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</si>
  <si>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</si>
  <si>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</si>
  <si>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</si>
  <si>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</si>
  <si>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</si>
  <si>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</si>
  <si>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</si>
  <si>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</si>
  <si>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</si>
  <si>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</si>
  <si>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</si>
  <si>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</si>
  <si>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</si>
  <si>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</si>
  <si>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</si>
  <si>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</si>
  <si>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</si>
  <si>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</si>
  <si>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</si>
  <si>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</si>
  <si>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</si>
  <si>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</si>
  <si>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</si>
  <si>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</si>
  <si>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</si>
  <si>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</si>
  <si>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</si>
  <si>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</si>
  <si>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</si>
  <si>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</si>
  <si>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</si>
  <si>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</si>
  <si>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</si>
  <si>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</si>
  <si>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</si>
  <si>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</si>
  <si>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</si>
  <si>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</si>
  <si>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</si>
  <si>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</si>
  <si>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</si>
  <si>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</si>
  <si>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</si>
  <si>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</si>
  <si>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</si>
  <si>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</si>
  <si>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</si>
  <si>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</si>
  <si>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</si>
  <si>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</si>
  <si>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</si>
  <si>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</si>
  <si>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</si>
  <si>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</si>
  <si>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</si>
  <si>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</si>
  <si>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</si>
  <si>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</si>
  <si>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</si>
  <si>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</si>
  <si>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</si>
  <si>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</si>
  <si>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</si>
  <si>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</si>
  <si>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</si>
  <si>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</si>
  <si>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</si>
  <si>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</si>
  <si>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</si>
  <si>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</si>
  <si>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</si>
  <si>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</si>
  <si>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</si>
  <si>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</si>
  <si>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</si>
  <si>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</si>
  <si>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</si>
  <si>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</si>
  <si>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</si>
  <si>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</si>
  <si>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</si>
  <si>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</si>
  <si>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</si>
  <si>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</si>
  <si>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</si>
  <si>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</si>
  <si>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</si>
  <si>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</si>
  <si>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</si>
  <si>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</si>
  <si>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</si>
  <si>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</si>
  <si>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</si>
  <si>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</si>
  <si>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</si>
  <si>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</si>
  <si>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</si>
  <si>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</si>
  <si>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</si>
  <si>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</si>
  <si>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</si>
  <si>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</si>
  <si>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</si>
  <si>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</si>
  <si>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</si>
  <si>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</si>
  <si>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</si>
  <si>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</si>
  <si>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</si>
  <si>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</si>
  <si>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</si>
  <si>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</si>
  <si>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</si>
  <si>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</si>
  <si>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</si>
  <si>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</si>
  <si>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</si>
  <si>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</si>
  <si>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</si>
  <si>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</si>
  <si>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</si>
  <si>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</si>
  <si>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</si>
  <si>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</si>
  <si>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</si>
  <si>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</si>
  <si>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</si>
  <si>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</si>
  <si>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</si>
  <si>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</si>
  <si>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</si>
  <si>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</si>
  <si>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</si>
  <si>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</si>
  <si>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</si>
  <si>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</si>
  <si>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</si>
  <si>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</si>
  <si>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</si>
  <si>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</si>
  <si>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</si>
  <si>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</si>
  <si>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</si>
  <si>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</si>
  <si>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</si>
  <si>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</si>
  <si>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</si>
  <si>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</si>
  <si>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</si>
  <si>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</si>
  <si>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</si>
  <si>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</si>
  <si>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</si>
  <si>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</si>
  <si>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</si>
  <si>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</si>
  <si>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</si>
  <si>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</si>
  <si>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</si>
  <si>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</si>
  <si>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</si>
  <si>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</si>
  <si>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</si>
  <si>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</si>
  <si>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</si>
  <si>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</si>
  <si>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</si>
  <si>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</si>
  <si>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</si>
  <si>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</si>
  <si>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</si>
  <si>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</si>
  <si>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</si>
  <si>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</si>
  <si>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</si>
  <si>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</si>
  <si>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</si>
  <si>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</si>
  <si>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</si>
  <si>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</si>
  <si>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</si>
  <si>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</si>
  <si>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</si>
  <si>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</si>
  <si>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</si>
  <si>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</si>
  <si>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</si>
  <si>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</si>
  <si>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</si>
  <si>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</si>
  <si>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</si>
  <si>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</si>
  <si>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</si>
  <si>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</si>
  <si>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</si>
  <si>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</si>
  <si>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</si>
  <si>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</si>
  <si>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</si>
  <si>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</si>
  <si>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</si>
  <si>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</si>
  <si>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</si>
  <si>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</si>
  <si>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</si>
  <si>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</si>
  <si>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</si>
  <si>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</si>
  <si>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</si>
  <si>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</si>
  <si>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</si>
  <si>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</si>
  <si>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</si>
  <si>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</si>
  <si>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</si>
  <si>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</si>
  <si>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</si>
  <si>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</si>
  <si>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</si>
  <si>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</si>
  <si>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</si>
  <si>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</si>
  <si>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</si>
  <si>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</si>
  <si>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</si>
  <si>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</si>
  <si>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</si>
  <si>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</si>
  <si>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</si>
  <si>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</si>
  <si>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</si>
  <si>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</si>
  <si>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</si>
  <si>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</si>
  <si>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</si>
  <si>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</si>
  <si>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</si>
  <si>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</si>
  <si>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</si>
  <si>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</si>
  <si>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</si>
  <si>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</si>
  <si>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</si>
  <si>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</si>
  <si>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</si>
  <si>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</si>
  <si>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</si>
  <si>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</si>
  <si>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</si>
  <si>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</si>
  <si>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</si>
  <si>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</si>
  <si>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</si>
  <si>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</si>
  <si>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</si>
  <si>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</si>
  <si>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</si>
  <si>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</si>
  <si>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</si>
  <si>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</si>
  <si>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</si>
  <si>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</si>
  <si>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</si>
  <si>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</si>
  <si>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</si>
  <si>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</si>
  <si>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</si>
  <si>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</si>
  <si>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</si>
  <si>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</si>
  <si>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</si>
  <si>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</si>
  <si>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</si>
  <si>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</si>
  <si>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</si>
  <si>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</si>
  <si>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</si>
  <si>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</si>
  <si>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</si>
  <si>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</si>
  <si>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</si>
  <si>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</si>
  <si>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</si>
  <si>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</si>
  <si>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</si>
  <si>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</si>
  <si>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</si>
  <si>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</si>
  <si>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</si>
  <si>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</si>
  <si>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</si>
  <si>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</si>
  <si>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</si>
  <si>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</si>
  <si>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</si>
  <si>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</si>
  <si>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</si>
  <si>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</si>
  <si>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</si>
  <si>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</si>
  <si>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</si>
  <si>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</si>
  <si>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</si>
  <si>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</si>
  <si>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</si>
  <si>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</si>
  <si>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</si>
  <si>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</si>
  <si>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</si>
  <si>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</si>
  <si>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</si>
  <si>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</si>
  <si>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</si>
  <si>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</si>
  <si>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</si>
  <si>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</si>
  <si>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</si>
  <si>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</si>
  <si>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</si>
  <si>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</si>
  <si>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</si>
  <si>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</si>
  <si>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</si>
  <si>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</si>
  <si>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</si>
  <si>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</si>
  <si>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</si>
  <si>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</si>
  <si>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</si>
  <si>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</si>
  <si>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</si>
  <si>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</si>
  <si>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</si>
  <si>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</si>
  <si>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</si>
  <si>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</si>
  <si>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</si>
  <si>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</si>
  <si>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</si>
  <si>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</si>
  <si>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</si>
  <si>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</si>
  <si>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</si>
  <si>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</si>
  <si>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</si>
  <si>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</si>
  <si>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</si>
  <si>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</si>
  <si>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</si>
  <si>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</si>
  <si>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</si>
  <si>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</si>
  <si>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</si>
  <si>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</si>
  <si>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</si>
  <si>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</si>
  <si>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</si>
  <si>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</si>
  <si>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</si>
  <si>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</si>
  <si>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</si>
  <si>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</si>
  <si>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</si>
  <si>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</si>
  <si>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</si>
  <si>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</si>
  <si>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</si>
  <si>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</si>
  <si>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</si>
  <si>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</si>
  <si>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</si>
  <si>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</si>
  <si>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</si>
  <si>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</si>
  <si>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</si>
  <si>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</si>
  <si>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</si>
  <si>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</si>
  <si>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</si>
  <si>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</si>
  <si>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</si>
  <si>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</si>
  <si>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</si>
  <si>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</si>
  <si>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</si>
  <si>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</si>
  <si>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</si>
  <si>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</si>
  <si>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</si>
  <si>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</si>
  <si>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</si>
  <si>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</si>
  <si>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</si>
  <si>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</si>
  <si>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</si>
  <si>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</si>
  <si>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</si>
  <si>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</si>
  <si>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</si>
  <si>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</si>
  <si>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</si>
  <si>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</si>
  <si>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</si>
  <si>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</si>
  <si>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</si>
  <si>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</si>
  <si>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</si>
  <si>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</si>
  <si>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</si>
  <si>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</si>
  <si>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</si>
  <si>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</si>
  <si>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</si>
  <si>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</si>
  <si>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</si>
  <si>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</si>
  <si>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</si>
  <si>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</si>
  <si>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</si>
  <si>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</si>
  <si>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</si>
  <si>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</si>
  <si>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</si>
  <si>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</si>
  <si>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</si>
  <si>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</si>
  <si>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</si>
  <si>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</si>
  <si>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</si>
  <si>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</si>
  <si>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</si>
  <si>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</si>
  <si>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</si>
  <si>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</si>
  <si>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</si>
  <si>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</si>
  <si>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</si>
  <si>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</si>
  <si>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</si>
  <si>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</si>
  <si>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</si>
  <si>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</si>
  <si>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</si>
  <si>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</si>
  <si>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</si>
  <si>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</si>
  <si>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</si>
  <si>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</si>
  <si>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</si>
  <si>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</si>
  <si>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</si>
  <si>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</si>
  <si>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</si>
  <si>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</si>
  <si>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</si>
  <si>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</si>
  <si>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</si>
  <si>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</si>
  <si>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</si>
  <si>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</si>
  <si>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</si>
  <si>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</si>
  <si>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</si>
  <si>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</si>
  <si>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</si>
  <si>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</si>
  <si>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</si>
  <si>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</si>
  <si>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</si>
  <si>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</si>
  <si>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</si>
  <si>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</si>
  <si>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</si>
  <si>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</si>
  <si>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</si>
  <si>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</si>
  <si>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</si>
  <si>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</si>
  <si>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</si>
  <si>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</si>
  <si>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</si>
  <si>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</si>
  <si>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</si>
  <si>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</si>
  <si>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</si>
  <si>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</si>
  <si>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</si>
  <si>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</si>
  <si>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</si>
  <si>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</si>
  <si>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</si>
  <si>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</si>
  <si>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</si>
  <si>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</si>
  <si>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</si>
  <si>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</si>
  <si>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</si>
  <si>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</si>
  <si>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</si>
  <si>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</si>
  <si>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</si>
  <si>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</si>
  <si>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</si>
  <si>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</si>
  <si>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</si>
  <si>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</si>
  <si>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</si>
  <si>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</si>
  <si>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</si>
  <si>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</si>
  <si>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</si>
  <si>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</si>
  <si>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</si>
  <si>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</si>
  <si>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</si>
  <si>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</si>
  <si>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</si>
  <si>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</si>
  <si>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</si>
  <si>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</si>
  <si>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</si>
  <si>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</si>
  <si>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</si>
  <si>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</si>
  <si>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</si>
  <si>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</si>
  <si>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</si>
  <si>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</si>
  <si>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</si>
  <si>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</si>
  <si>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</si>
  <si>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</si>
  <si>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</si>
  <si>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</si>
  <si>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</si>
  <si>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</si>
  <si>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</si>
  <si>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</si>
  <si>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</si>
  <si>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</si>
  <si>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</si>
  <si>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</si>
  <si>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</si>
  <si>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</si>
  <si>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</si>
  <si>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</si>
  <si>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</si>
  <si>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</si>
  <si>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</si>
  <si>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</si>
  <si>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</si>
  <si>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</si>
  <si>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</si>
  <si>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</si>
  <si>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</si>
  <si>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</si>
  <si>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</si>
  <si>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</si>
  <si>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</si>
  <si>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</si>
  <si>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</si>
  <si>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</si>
  <si>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</si>
  <si>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</si>
  <si>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</si>
  <si>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</si>
  <si>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</si>
  <si>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</si>
  <si>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</si>
  <si>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</si>
  <si>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</si>
  <si>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</si>
  <si>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</si>
  <si>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</si>
  <si>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</si>
  <si>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</si>
  <si>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</si>
  <si>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</si>
  <si>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</si>
  <si>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</si>
  <si>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</si>
  <si>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</si>
  <si>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</si>
  <si>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</si>
  <si>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</si>
  <si>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</si>
  <si>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</si>
  <si>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</si>
  <si>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</si>
  <si>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</si>
  <si>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</si>
  <si>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</si>
  <si>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</si>
  <si>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</si>
  <si>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</si>
  <si>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</si>
  <si>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</si>
  <si>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</si>
  <si>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</si>
  <si>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</si>
  <si>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</si>
  <si>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</si>
  <si>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</si>
  <si>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</si>
  <si>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</si>
  <si>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</si>
  <si>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</si>
  <si>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</si>
  <si>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</si>
  <si>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</si>
  <si>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</si>
  <si>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</si>
  <si>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</si>
  <si>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</si>
  <si>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</si>
  <si>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</si>
  <si>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</si>
  <si>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</si>
  <si>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</si>
  <si>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</si>
  <si>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</si>
  <si>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</si>
  <si>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</si>
  <si>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</si>
  <si>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</si>
  <si>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</si>
  <si>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</si>
  <si>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</si>
  <si>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</si>
  <si>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</si>
  <si>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</si>
  <si>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</si>
  <si>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</si>
  <si>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</si>
  <si>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</si>
  <si>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</si>
  <si>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</si>
  <si>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</si>
  <si>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</si>
  <si>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</si>
  <si>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</si>
  <si>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</si>
  <si>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</si>
  <si>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</si>
  <si>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</si>
  <si>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</si>
  <si>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</si>
  <si>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</si>
  <si>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</si>
  <si>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</si>
  <si>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</si>
  <si>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</si>
  <si>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</si>
  <si>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</si>
  <si>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</si>
  <si>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</si>
  <si>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</si>
  <si>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</si>
  <si>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</si>
  <si>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</si>
  <si>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</si>
  <si>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</si>
  <si>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</si>
  <si>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</si>
  <si>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</si>
  <si>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</si>
  <si>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</si>
  <si>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</si>
  <si>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</si>
  <si>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</si>
  <si>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</si>
  <si>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</si>
  <si>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</si>
  <si>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</si>
  <si>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</si>
  <si>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</si>
  <si>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</si>
  <si>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</si>
  <si>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</si>
  <si>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</si>
  <si>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</si>
  <si>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</si>
  <si>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</si>
  <si>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</si>
  <si>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</si>
  <si>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</si>
  <si>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</si>
  <si>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</si>
  <si>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</si>
  <si>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</si>
  <si>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</si>
  <si>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</si>
  <si>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</si>
  <si>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</si>
  <si>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</si>
  <si>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</si>
  <si>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</si>
  <si>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</si>
  <si>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</si>
  <si>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</si>
  <si>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</si>
  <si>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</si>
  <si>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</si>
  <si>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</si>
  <si>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</si>
  <si>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</si>
  <si>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</si>
  <si>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</si>
  <si>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</si>
  <si>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</si>
  <si>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</si>
  <si>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</si>
  <si>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</si>
  <si>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</si>
  <si>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</si>
  <si>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</si>
  <si>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</si>
  <si>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</si>
  <si>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</si>
  <si>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</si>
  <si>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</si>
  <si>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</si>
  <si>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</si>
  <si>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</si>
  <si>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</si>
  <si>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</si>
  <si>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</si>
  <si>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</si>
  <si>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</si>
  <si>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</si>
  <si>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</si>
  <si>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</si>
  <si>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</si>
  <si>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</si>
  <si>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</si>
  <si>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</si>
  <si>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</si>
  <si>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</si>
  <si>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</si>
  <si>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</si>
  <si>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</si>
  <si>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</si>
  <si>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</si>
  <si>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</si>
  <si>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</si>
  <si>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</si>
  <si>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</si>
  <si>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</si>
  <si>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</si>
  <si>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</si>
  <si>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</si>
  <si>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</si>
  <si>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</si>
  <si>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</si>
  <si>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</si>
  <si>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</si>
  <si>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</si>
  <si>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</si>
  <si>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</si>
  <si>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</si>
  <si>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</si>
  <si>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</si>
  <si>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</si>
  <si>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</si>
  <si>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</si>
  <si>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</si>
  <si>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</si>
  <si>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</si>
  <si>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</si>
  <si>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</si>
  <si>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</si>
  <si>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</si>
  <si>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</si>
  <si>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</si>
  <si>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</si>
  <si>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</si>
  <si>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</si>
  <si>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</si>
  <si>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</si>
  <si>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</si>
  <si>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</si>
  <si>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</si>
  <si>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</si>
  <si>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</si>
  <si>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</si>
  <si>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</si>
  <si>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</si>
  <si>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</si>
  <si>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</si>
  <si>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</si>
  <si>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</si>
  <si>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</si>
  <si>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</si>
  <si>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</si>
  <si>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</si>
  <si>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</si>
  <si>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</si>
  <si>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</si>
  <si>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</si>
  <si>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</si>
  <si>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</si>
  <si>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</si>
  <si>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</si>
  <si>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</si>
  <si>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</si>
  <si>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</si>
  <si>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</si>
  <si>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</si>
  <si>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</si>
  <si>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</si>
  <si>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</si>
  <si>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</si>
  <si>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</si>
  <si>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</si>
  <si>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</si>
  <si>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</si>
  <si>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</si>
  <si>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</si>
  <si>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</si>
  <si>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</si>
  <si>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</si>
  <si>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</si>
  <si>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</si>
  <si>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</si>
  <si>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</si>
  <si>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</si>
  <si>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</si>
  <si>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</si>
  <si>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</si>
  <si>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</si>
  <si>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</si>
  <si>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</si>
  <si>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</si>
  <si>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</si>
  <si>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</si>
  <si>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</si>
  <si>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</si>
  <si>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</si>
  <si>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</si>
  <si>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</si>
  <si>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</si>
  <si>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</si>
  <si>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</si>
  <si>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</si>
  <si>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</si>
  <si>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</si>
  <si>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</si>
  <si>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</si>
  <si>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</si>
  <si>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</si>
  <si>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</si>
  <si>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</si>
  <si>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</si>
  <si>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</si>
  <si>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</si>
  <si>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</si>
  <si>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</si>
  <si>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</si>
  <si>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</si>
  <si>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</si>
  <si>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</si>
  <si>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</si>
  <si>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</si>
  <si>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</si>
  <si>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</si>
  <si>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</si>
  <si>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</si>
  <si>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</si>
  <si>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</si>
  <si>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</si>
  <si>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</si>
  <si>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</si>
  <si>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</si>
  <si>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</si>
  <si>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</si>
  <si>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</si>
  <si>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</si>
  <si>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</si>
  <si>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</si>
  <si>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</si>
  <si>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</si>
  <si>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</si>
  <si>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</si>
  <si>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</si>
  <si>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</si>
  <si>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</si>
  <si>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</si>
  <si>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</si>
  <si>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</si>
  <si>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</si>
  <si>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</si>
  <si>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</si>
  <si>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</si>
  <si>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</si>
  <si>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</si>
  <si>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</si>
  <si>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</si>
  <si>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</si>
  <si>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</si>
  <si>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</si>
  <si>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</si>
  <si>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</si>
  <si>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</si>
  <si>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</si>
  <si>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</si>
  <si>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</si>
  <si>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</si>
  <si>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</si>
  <si>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</si>
  <si>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</si>
  <si>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</si>
  <si>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</si>
  <si>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</si>
  <si>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</si>
  <si>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</si>
  <si>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</si>
  <si>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</si>
  <si>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</si>
  <si>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</si>
  <si>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</si>
  <si>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</si>
  <si>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</si>
  <si>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</si>
  <si>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</si>
  <si>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</si>
  <si>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</si>
  <si>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</si>
  <si>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</si>
  <si>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</si>
  <si>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</si>
  <si>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</si>
  <si>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</si>
  <si>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</si>
  <si>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</si>
  <si>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</si>
  <si>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</si>
  <si>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</si>
  <si>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</si>
  <si>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</si>
  <si>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</si>
  <si>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</si>
  <si>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</si>
  <si>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</si>
  <si>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</si>
  <si>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</si>
  <si>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</si>
  <si>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</si>
  <si>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</si>
  <si>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</si>
  <si>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</si>
  <si>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</si>
  <si>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</si>
  <si>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</si>
  <si>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</si>
  <si>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</si>
  <si>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</si>
  <si>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</si>
  <si>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</si>
  <si>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</si>
  <si>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</si>
  <si>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</si>
  <si>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</si>
  <si>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</si>
  <si>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</si>
  <si>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</si>
  <si>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</si>
  <si>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</si>
  <si>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</si>
  <si>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</si>
  <si>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</si>
  <si>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</si>
  <si>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</si>
  <si>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</si>
  <si>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</si>
  <si>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</si>
  <si>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</si>
  <si>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</si>
  <si>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</si>
  <si>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</si>
  <si>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</si>
  <si>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</si>
  <si>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</si>
  <si>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</si>
  <si>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</si>
  <si>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</si>
  <si>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</si>
  <si>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</si>
  <si>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</si>
  <si>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</si>
  <si>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</si>
  <si>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</si>
  <si>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</si>
  <si>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</si>
  <si>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</si>
  <si>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</si>
  <si>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</si>
  <si>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</si>
  <si>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</si>
  <si>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</si>
  <si>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</si>
  <si>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</si>
  <si>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</si>
  <si>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</si>
  <si>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</si>
  <si>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</si>
  <si>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</si>
  <si>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</si>
  <si>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</si>
  <si>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</si>
  <si>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</si>
  <si>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</si>
  <si>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</si>
  <si>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</si>
  <si>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</si>
  <si>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</si>
  <si>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</si>
  <si>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</si>
  <si>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</si>
  <si>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</si>
  <si>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</si>
  <si>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</si>
  <si>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</si>
  <si>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</si>
  <si>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</si>
  <si>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</si>
  <si>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</si>
  <si>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</si>
  <si>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</si>
  <si>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</si>
  <si>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</si>
  <si>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</si>
  <si>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</si>
  <si>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</si>
  <si>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</si>
  <si>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</si>
  <si>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</si>
  <si>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</si>
  <si>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</si>
  <si>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</si>
  <si>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</si>
  <si>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</si>
  <si>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</si>
  <si>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</si>
  <si>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</si>
  <si>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</si>
  <si>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</si>
  <si>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</si>
  <si>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</si>
  <si>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</si>
  <si>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</si>
  <si>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</si>
  <si>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</si>
  <si>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</si>
  <si>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</si>
  <si>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</si>
  <si>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</si>
  <si>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</si>
  <si>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</si>
  <si>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</si>
  <si>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</si>
  <si>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</si>
  <si>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</si>
  <si>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</si>
  <si>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</si>
  <si>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</si>
  <si>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</si>
  <si>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</si>
  <si>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</si>
  <si>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</si>
  <si>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</si>
  <si>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</si>
  <si>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</si>
  <si>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</si>
  <si>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</si>
  <si>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</si>
  <si>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</si>
  <si>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</si>
  <si>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</si>
  <si>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</si>
  <si>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</si>
  <si>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</si>
  <si>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</si>
  <si>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</si>
  <si>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</si>
  <si>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</si>
  <si>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</si>
  <si>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</si>
  <si>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</si>
  <si>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</si>
  <si>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</si>
  <si>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</si>
  <si>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</si>
  <si>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</si>
  <si>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</si>
  <si>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</si>
  <si>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</si>
  <si>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</si>
  <si>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</si>
  <si>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</si>
  <si>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</si>
  <si>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</si>
  <si>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</si>
  <si>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</si>
  <si>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</si>
  <si>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</si>
  <si>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</si>
  <si>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</si>
  <si>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</si>
  <si>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</si>
  <si>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</si>
  <si>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</si>
  <si>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</si>
  <si>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</si>
  <si>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</si>
  <si>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</si>
  <si>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</si>
  <si>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</si>
  <si>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</si>
  <si>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</si>
  <si>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</si>
  <si>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</si>
  <si>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</si>
  <si>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</si>
  <si>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</si>
  <si>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</si>
  <si>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</si>
  <si>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</si>
  <si>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</si>
  <si>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</si>
  <si>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</si>
  <si>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</si>
  <si>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</si>
  <si>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</si>
  <si>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</si>
  <si>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</si>
  <si>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</si>
  <si>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</si>
  <si>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</si>
  <si>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</si>
  <si>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</si>
  <si>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</si>
  <si>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</si>
  <si>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</si>
  <si>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</si>
  <si>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</si>
  <si>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</si>
  <si>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</si>
  <si>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</si>
  <si>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</si>
  <si>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</si>
  <si>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</si>
  <si>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</si>
  <si>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</si>
  <si>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</si>
  <si>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</si>
  <si>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</si>
  <si>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</si>
  <si>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</si>
  <si>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</si>
  <si>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</si>
  <si>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</si>
  <si>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</si>
  <si>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</si>
  <si>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</si>
  <si>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</si>
  <si>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</si>
  <si>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</si>
  <si>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</si>
  <si>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</si>
  <si>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</si>
  <si>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</si>
  <si>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</si>
  <si>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</si>
  <si>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</si>
  <si>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</si>
  <si>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</si>
  <si>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</si>
  <si>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</si>
  <si>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</si>
  <si>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</si>
  <si>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</si>
  <si>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</si>
  <si>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</si>
  <si>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</si>
  <si>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</si>
  <si>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</si>
  <si>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</si>
  <si>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</si>
  <si>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</si>
  <si>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</si>
  <si>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</si>
  <si>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</si>
  <si>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</si>
  <si>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</si>
  <si>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</si>
  <si>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</si>
  <si>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</si>
  <si>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</si>
  <si>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</si>
  <si>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</si>
  <si>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</si>
  <si>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</si>
  <si>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</si>
  <si>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</si>
  <si>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</si>
  <si>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</si>
  <si>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</si>
  <si>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</si>
  <si>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</si>
  <si>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</si>
  <si>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</si>
  <si>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</si>
  <si>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</si>
  <si>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</si>
  <si>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</si>
  <si>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</si>
  <si>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</si>
  <si>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</si>
  <si>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</si>
  <si>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</si>
  <si>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</si>
  <si>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</si>
  <si>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</si>
  <si>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</si>
  <si>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</si>
  <si>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</si>
  <si>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</si>
  <si>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</si>
  <si>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</si>
  <si>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</si>
  <si>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</si>
  <si>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</si>
  <si>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</si>
  <si>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</si>
  <si>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</si>
  <si>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</si>
  <si>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</si>
  <si>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</si>
  <si>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</si>
  <si>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</si>
  <si>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</si>
  <si>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</si>
  <si>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</si>
  <si>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</si>
  <si>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</si>
  <si>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</si>
  <si>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</si>
  <si>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</si>
  <si>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</si>
  <si>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</si>
  <si>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</si>
  <si>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</si>
  <si>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</si>
  <si>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</si>
  <si>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</si>
  <si>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</si>
  <si>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</si>
  <si>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</si>
  <si>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</si>
  <si>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</si>
  <si>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</si>
  <si>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</si>
  <si>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</si>
  <si>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</si>
  <si>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</si>
  <si>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</si>
  <si>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</si>
  <si>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</si>
  <si>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</si>
  <si>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</si>
  <si>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</si>
  <si>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</si>
  <si>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</si>
  <si>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</si>
  <si>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</si>
  <si>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</si>
  <si>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</si>
  <si>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</si>
  <si>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</si>
  <si>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</si>
  <si>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</si>
  <si>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</si>
  <si>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</si>
  <si>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</si>
  <si>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</si>
  <si>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</si>
  <si>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</si>
  <si>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</si>
  <si>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</si>
  <si>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</si>
  <si>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</si>
  <si>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</si>
  <si>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</si>
  <si>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</si>
  <si>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</si>
  <si>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</si>
  <si>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</si>
  <si>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</si>
  <si>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</si>
  <si>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</si>
  <si>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</si>
  <si>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</si>
  <si>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</si>
  <si>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</si>
  <si>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</si>
  <si>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</si>
  <si>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</si>
  <si>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</si>
  <si>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</si>
  <si>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</si>
  <si>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</si>
  <si>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</si>
  <si>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</si>
  <si>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</si>
  <si>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</si>
  <si>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</si>
  <si>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</si>
  <si>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</si>
  <si>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</si>
  <si>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</si>
  <si>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</si>
  <si>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</si>
  <si>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</si>
  <si>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</si>
  <si>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</si>
  <si>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</si>
  <si>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</si>
  <si>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</si>
  <si>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</si>
  <si>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</si>
  <si>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</si>
  <si>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</si>
  <si>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</si>
  <si>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</si>
  <si>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</si>
  <si>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</si>
  <si>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</si>
  <si>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</si>
  <si>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</si>
  <si>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</si>
  <si>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</si>
  <si>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</si>
  <si>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</si>
  <si>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</si>
  <si>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</si>
  <si>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</si>
  <si>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</si>
  <si>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</si>
  <si>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</si>
  <si>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</si>
  <si>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</si>
  <si>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</si>
  <si>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</si>
  <si>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</si>
  <si>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</si>
  <si>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</si>
  <si>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</si>
  <si>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</si>
  <si>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</si>
  <si>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</si>
  <si>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</si>
  <si>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</si>
  <si>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</si>
  <si>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</si>
  <si>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</si>
  <si>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</si>
  <si>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</si>
  <si>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</si>
  <si>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</si>
  <si>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</si>
  <si>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</si>
  <si>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</si>
  <si>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</si>
  <si>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</si>
  <si>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</si>
  <si>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</si>
  <si>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</si>
  <si>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</si>
  <si>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</si>
  <si>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</si>
  <si>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</si>
  <si>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</si>
  <si>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</si>
  <si>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</si>
  <si>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</si>
  <si>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</si>
  <si>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</si>
  <si>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</si>
  <si>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</si>
  <si>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</si>
  <si>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</si>
  <si>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</si>
  <si>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</si>
  <si>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</si>
  <si>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</si>
  <si>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</si>
  <si>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</si>
  <si>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</si>
  <si>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</si>
  <si>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</si>
  <si>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</si>
  <si>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</si>
  <si>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</si>
  <si>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</si>
  <si>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</si>
  <si>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</si>
  <si>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</si>
  <si>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</si>
  <si>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</si>
  <si>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</si>
  <si>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</si>
  <si>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</si>
  <si>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</si>
  <si>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</si>
  <si>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</si>
  <si>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</si>
  <si>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</si>
  <si>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</si>
  <si>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</si>
  <si>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</si>
  <si>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</si>
  <si>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</si>
  <si>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</si>
  <si>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</si>
  <si>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</si>
  <si>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</si>
  <si>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</si>
  <si>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</si>
  <si>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</si>
  <si>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</si>
  <si>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</si>
  <si>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</si>
  <si>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</si>
  <si>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</si>
  <si>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</si>
  <si>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</si>
  <si>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</si>
  <si>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</si>
  <si>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</si>
  <si>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</si>
  <si>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</si>
  <si>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</si>
  <si>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</si>
  <si>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</si>
  <si>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</si>
  <si>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</si>
  <si>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</si>
  <si>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</si>
  <si>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</si>
  <si>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</si>
  <si>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</si>
  <si>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</si>
  <si>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</si>
  <si>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</si>
  <si>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</si>
  <si>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</si>
  <si>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</si>
  <si>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</si>
  <si>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</si>
  <si>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</si>
  <si>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</si>
  <si>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</si>
  <si>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</si>
  <si>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</si>
  <si>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</si>
  <si>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</si>
  <si>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</si>
  <si>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</si>
  <si>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</si>
  <si>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</si>
  <si>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</si>
  <si>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</si>
  <si>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</si>
  <si>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</si>
  <si>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</si>
  <si>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</si>
  <si>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</si>
  <si>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</si>
  <si>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</si>
  <si>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</si>
  <si>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</si>
  <si>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</si>
  <si>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</si>
  <si>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</si>
  <si>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</si>
  <si>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</si>
  <si>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</si>
  <si>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</si>
  <si>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</si>
  <si>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</si>
  <si>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</si>
  <si>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</si>
  <si>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</si>
  <si>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</si>
  <si>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</si>
  <si>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</si>
  <si>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</si>
  <si>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</si>
  <si>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</si>
  <si>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</si>
  <si>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</si>
  <si>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</si>
  <si>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</si>
  <si>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</si>
  <si>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</si>
  <si>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</si>
  <si>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</si>
  <si>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</si>
  <si>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</si>
  <si>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</si>
  <si>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</si>
  <si>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</si>
  <si>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</si>
  <si>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</si>
  <si>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</si>
  <si>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</si>
  <si>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</si>
  <si>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</si>
  <si>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</si>
  <si>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</si>
  <si>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</si>
  <si>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</si>
  <si>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</si>
  <si>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</si>
  <si>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</si>
  <si>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</si>
  <si>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</si>
  <si>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</si>
  <si>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</si>
  <si>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</si>
  <si>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</si>
  <si>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</si>
  <si>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</si>
  <si>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</si>
  <si>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</si>
  <si>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</si>
  <si>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</si>
  <si>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</si>
  <si>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</si>
  <si>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</si>
  <si>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</si>
  <si>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</si>
  <si>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</si>
  <si>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</si>
  <si>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</si>
  <si>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</si>
  <si>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</si>
  <si>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</si>
  <si>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</si>
  <si>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</si>
  <si>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</si>
  <si>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</si>
  <si>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</si>
  <si>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</si>
  <si>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</si>
  <si>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</si>
  <si>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</si>
  <si>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</si>
  <si>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</si>
  <si>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</si>
  <si>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</si>
  <si>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</si>
  <si>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</si>
  <si>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</si>
  <si>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</si>
  <si>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</si>
  <si>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</si>
  <si>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</si>
  <si>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</si>
  <si>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</si>
  <si>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</si>
  <si>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</si>
  <si>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</si>
  <si>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</si>
  <si>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</si>
  <si>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</si>
  <si>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</si>
  <si>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</si>
  <si>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</si>
  <si>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</si>
  <si>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</si>
  <si>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</si>
  <si>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</si>
  <si>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</si>
  <si>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</si>
  <si>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</si>
  <si>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</si>
  <si>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</si>
  <si>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</si>
  <si>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</si>
  <si>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</si>
  <si>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</si>
  <si>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</si>
  <si>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</si>
  <si>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</si>
  <si>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</si>
  <si>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</si>
  <si>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</si>
  <si>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</si>
  <si>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</si>
  <si>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</si>
  <si>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</si>
  <si>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</si>
  <si>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</si>
  <si>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</si>
  <si>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</si>
  <si>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</si>
  <si>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</si>
  <si>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</si>
  <si>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</si>
  <si>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</si>
  <si>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</si>
  <si>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</si>
  <si>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</si>
  <si>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</si>
  <si>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</si>
  <si>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</si>
  <si>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</si>
  <si>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</si>
  <si>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</si>
  <si>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</si>
  <si>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</si>
  <si>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</si>
  <si>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</si>
  <si>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</si>
  <si>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</si>
  <si>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</si>
  <si>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</si>
  <si>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</si>
  <si>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</si>
  <si>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</si>
  <si>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</si>
  <si>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</si>
  <si>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</si>
  <si>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</si>
  <si>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</si>
  <si>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</si>
  <si>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</si>
  <si>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</si>
  <si>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</si>
  <si>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</si>
  <si>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</si>
  <si>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</si>
  <si>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</si>
  <si>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</si>
  <si>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</si>
  <si>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</si>
  <si>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</si>
  <si>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</si>
  <si>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</si>
  <si>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</si>
  <si>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</si>
  <si>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</si>
  <si>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</si>
  <si>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</si>
  <si>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</si>
  <si>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</si>
  <si>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</si>
  <si>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</si>
  <si>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</si>
  <si>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</si>
  <si>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</si>
  <si>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</si>
  <si>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</si>
  <si>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</si>
  <si>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</si>
  <si>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</si>
  <si>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</si>
  <si>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</si>
  <si>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</si>
  <si>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</si>
  <si>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</si>
  <si>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</si>
  <si>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</si>
  <si>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</si>
  <si>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</si>
  <si>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</si>
  <si>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</si>
  <si>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</si>
  <si>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</si>
  <si>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</si>
  <si>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</si>
  <si>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</si>
  <si>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</si>
  <si>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</si>
  <si>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</si>
  <si>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</si>
  <si>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</si>
  <si>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</si>
  <si>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</si>
  <si>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</si>
  <si>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</si>
  <si>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</si>
  <si>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</si>
  <si>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</si>
  <si>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</si>
  <si>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</si>
  <si>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</si>
  <si>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</si>
  <si>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</si>
  <si>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</si>
  <si>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</si>
  <si>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</si>
  <si>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</si>
  <si>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</si>
  <si>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</si>
  <si>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</si>
  <si>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</si>
  <si>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</si>
  <si>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</si>
  <si>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</si>
  <si>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</si>
  <si>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</si>
  <si>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</si>
  <si>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</si>
  <si>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</si>
  <si>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</si>
  <si>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</si>
  <si>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</si>
  <si>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</si>
  <si>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</si>
  <si>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</si>
  <si>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</si>
  <si>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</si>
  <si>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</si>
  <si>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</si>
  <si>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</si>
  <si>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</si>
  <si>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</si>
  <si>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</si>
  <si>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</si>
  <si>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</si>
  <si>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</si>
  <si>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</si>
  <si>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</si>
  <si>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</si>
  <si>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</si>
  <si>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</si>
  <si>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</si>
  <si>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</si>
  <si>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</si>
  <si>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</si>
  <si>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</si>
  <si>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</si>
  <si>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</si>
  <si>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</si>
  <si>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</si>
  <si>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</si>
  <si>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</si>
  <si>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</si>
  <si>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</si>
  <si>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</si>
  <si>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</si>
  <si>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</si>
  <si>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</si>
  <si>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</si>
  <si>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</si>
  <si>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</si>
  <si>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</si>
  <si>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</si>
  <si>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</si>
  <si>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</si>
  <si>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</si>
  <si>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</si>
  <si>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</si>
  <si>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</si>
  <si>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</si>
  <si>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</si>
  <si>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</si>
  <si>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</si>
  <si>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</si>
  <si>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</si>
  <si>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</si>
  <si>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</si>
  <si>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</si>
  <si>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</si>
  <si>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</si>
  <si>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</si>
  <si>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</si>
  <si>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</si>
  <si>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</si>
  <si>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</si>
  <si>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</si>
  <si>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</si>
  <si>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</si>
  <si>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</si>
  <si>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</si>
  <si>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</si>
  <si>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</si>
  <si>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</si>
  <si>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</si>
  <si>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</si>
  <si>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</si>
  <si>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</si>
  <si>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</si>
  <si>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</si>
  <si>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</si>
  <si>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</si>
  <si>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</si>
  <si>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</si>
  <si>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</si>
  <si>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</si>
  <si>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</si>
  <si>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</si>
  <si>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</si>
  <si>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</si>
  <si>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</si>
  <si>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</si>
  <si>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</si>
  <si>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</si>
  <si>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</si>
  <si>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</si>
  <si>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</si>
  <si>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</si>
  <si>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</si>
  <si>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</si>
  <si>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</si>
  <si>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</si>
  <si>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</si>
  <si>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</si>
  <si>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</si>
  <si>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</si>
  <si>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</si>
  <si>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</si>
  <si>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</si>
  <si>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</si>
  <si>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</si>
  <si>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</si>
  <si>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</si>
  <si>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</si>
  <si>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</si>
  <si>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</si>
  <si>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</si>
  <si>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</si>
  <si>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</si>
  <si>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</si>
  <si>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</si>
  <si>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</si>
  <si>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</si>
  <si>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</si>
  <si>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</si>
  <si>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</si>
  <si>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</si>
  <si>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</si>
  <si>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</si>
  <si>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</si>
  <si>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</si>
  <si>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</si>
  <si>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</si>
  <si>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</si>
  <si>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</si>
  <si>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</si>
  <si>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</si>
  <si>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</si>
  <si>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</si>
  <si>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</si>
  <si>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</si>
  <si>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</si>
  <si>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</si>
  <si>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</si>
  <si>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</si>
  <si>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</si>
  <si>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</si>
  <si>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</si>
  <si>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</si>
  <si>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</si>
  <si>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</si>
  <si>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</si>
  <si>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</si>
  <si>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</si>
  <si>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</si>
  <si>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</si>
  <si>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</si>
  <si>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</si>
  <si>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</si>
  <si>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</si>
  <si>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</si>
  <si>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</si>
  <si>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</si>
  <si>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</si>
  <si>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</si>
  <si>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</si>
  <si>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</si>
  <si>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</si>
  <si>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</si>
  <si>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</si>
  <si>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</si>
  <si>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</si>
  <si>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</si>
  <si>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</si>
  <si>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</si>
  <si>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</si>
  <si>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</si>
  <si>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</si>
  <si>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</si>
  <si>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</si>
  <si>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</si>
  <si>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</si>
  <si>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</si>
  <si>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</si>
  <si>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</si>
  <si>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</si>
  <si>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</si>
  <si>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</si>
  <si>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</si>
  <si>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</si>
  <si>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</si>
  <si>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</si>
  <si>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</si>
  <si>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</si>
  <si>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</si>
  <si>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</si>
  <si>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</si>
  <si>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</si>
  <si>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</si>
  <si>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</si>
  <si>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</si>
  <si>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</si>
  <si>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</si>
  <si>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</si>
  <si>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</si>
  <si>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</si>
  <si>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</si>
  <si>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</si>
  <si>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</si>
  <si>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</si>
  <si>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</si>
  <si>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</si>
  <si>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</si>
  <si>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</si>
  <si>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</si>
  <si>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</si>
  <si>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</si>
  <si>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</si>
  <si>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</si>
  <si>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</si>
  <si>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</si>
  <si>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</si>
  <si>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</si>
  <si>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</si>
  <si>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</si>
  <si>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</si>
  <si>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</si>
  <si>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</si>
  <si>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</si>
  <si>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</si>
  <si>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</si>
  <si>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</si>
  <si>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</si>
  <si>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</si>
  <si>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</si>
  <si>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</si>
  <si>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</si>
  <si>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</si>
  <si>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</si>
  <si>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</si>
  <si>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</si>
  <si>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</si>
  <si>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</si>
  <si>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</si>
  <si>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</si>
  <si>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</si>
  <si>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</si>
  <si>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</si>
  <si>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</si>
  <si>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</si>
  <si>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</si>
  <si>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</si>
  <si>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</si>
  <si>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</si>
  <si>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</si>
  <si>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</si>
  <si>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</si>
  <si>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</si>
  <si>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</si>
  <si>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</si>
  <si>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</si>
  <si>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</si>
  <si>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</si>
  <si>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</si>
  <si>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</si>
  <si>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</si>
  <si>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</si>
  <si>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</si>
  <si>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</si>
  <si>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</si>
  <si>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</si>
  <si>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</si>
  <si>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</si>
  <si>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</si>
  <si>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</si>
  <si>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</si>
  <si>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</si>
  <si>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</si>
  <si>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</si>
  <si>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</si>
  <si>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</si>
  <si>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</si>
  <si>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</si>
  <si>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</si>
  <si>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</si>
  <si>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</si>
  <si>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</si>
  <si>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</si>
  <si>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</si>
  <si>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</si>
  <si>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</si>
  <si>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</si>
  <si>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</si>
  <si>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</si>
  <si>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</si>
  <si>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</si>
  <si>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</si>
  <si>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</si>
  <si>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</si>
  <si>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</si>
  <si>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</si>
  <si>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</si>
  <si>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</si>
  <si>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</si>
  <si>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</si>
  <si>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</si>
  <si>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</si>
  <si>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</si>
  <si>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</si>
  <si>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</si>
  <si>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</si>
  <si>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</si>
  <si>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</si>
  <si>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</si>
  <si>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</si>
  <si>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</si>
  <si>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</si>
  <si>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</si>
  <si>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</si>
  <si>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</si>
  <si>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</si>
  <si>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</si>
  <si>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</si>
  <si>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</si>
  <si>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</si>
  <si>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</si>
  <si>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</si>
  <si>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</si>
  <si>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</si>
  <si>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</si>
  <si>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</si>
  <si>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</si>
  <si>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</si>
  <si>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</si>
  <si>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</si>
  <si>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</si>
  <si>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</si>
  <si>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</si>
  <si>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</si>
  <si>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</si>
  <si>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</si>
  <si>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</si>
  <si>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</si>
  <si>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</si>
  <si>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</si>
  <si>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</si>
  <si>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</si>
  <si>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</si>
  <si>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</si>
  <si>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</si>
  <si>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</si>
  <si>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</si>
  <si>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</si>
  <si>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</si>
  <si>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</si>
  <si>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</si>
  <si>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</si>
  <si>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</si>
  <si>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</si>
  <si>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</si>
  <si>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</si>
  <si>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</si>
  <si>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</si>
  <si>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</si>
  <si>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</si>
  <si>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</si>
  <si>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</si>
  <si>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</si>
  <si>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</si>
  <si>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</si>
  <si>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</si>
  <si>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</si>
  <si>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</si>
  <si>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</si>
  <si>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</si>
  <si>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</si>
  <si>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</si>
  <si>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</si>
  <si>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</si>
  <si>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</si>
  <si>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</si>
  <si>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</si>
  <si>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</si>
  <si>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</si>
  <si>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</si>
  <si>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</si>
  <si>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</si>
  <si>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</si>
  <si>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</si>
  <si>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</si>
  <si>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</si>
  <si>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</si>
  <si>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</si>
  <si>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</si>
  <si>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</si>
  <si>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</si>
  <si>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</si>
  <si>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</si>
  <si>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</si>
  <si>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</si>
  <si>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</si>
  <si>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</si>
  <si>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</si>
  <si>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</si>
  <si>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</si>
  <si>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</si>
  <si>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</si>
  <si>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</si>
  <si>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</si>
  <si>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</si>
  <si>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</si>
  <si>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</si>
  <si>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</si>
  <si>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</si>
  <si>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</si>
  <si>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</si>
  <si>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</si>
  <si>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</si>
  <si>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</si>
  <si>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</si>
  <si>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</si>
  <si>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</si>
  <si>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</si>
  <si>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</si>
  <si>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</si>
  <si>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</si>
  <si>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</si>
  <si>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</si>
  <si>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</si>
  <si>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</si>
  <si>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</si>
  <si>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</si>
  <si>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</si>
  <si>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</si>
  <si>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</si>
  <si>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</si>
  <si>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</si>
  <si>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</si>
  <si>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</si>
  <si>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</si>
  <si>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</si>
  <si>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</si>
  <si>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</si>
  <si>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</si>
  <si>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</si>
  <si>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</si>
  <si>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</si>
  <si>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</si>
  <si>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</si>
  <si>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</si>
  <si>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</si>
  <si>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</si>
  <si>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</si>
  <si>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</si>
  <si>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</si>
  <si>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</si>
  <si>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</si>
  <si>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</si>
  <si>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</si>
  <si>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</si>
  <si>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</si>
  <si>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</si>
  <si>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</si>
  <si>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</si>
  <si>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</si>
  <si>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</si>
  <si>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</si>
  <si>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</si>
  <si>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</si>
  <si>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</si>
  <si>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</si>
  <si>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</si>
  <si>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</si>
  <si>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</si>
  <si>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</si>
  <si>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</si>
  <si>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</si>
  <si>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</si>
  <si>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</si>
  <si>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</si>
  <si>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</si>
  <si>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</si>
  <si>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</si>
  <si>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</si>
  <si>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</si>
  <si>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</si>
  <si>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</si>
  <si>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</si>
  <si>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</si>
  <si>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</si>
  <si>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</si>
  <si>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</si>
  <si>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</si>
  <si>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</si>
  <si>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</si>
  <si>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</si>
  <si>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</si>
  <si>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</si>
  <si>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</si>
  <si>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</si>
  <si>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</si>
  <si>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</si>
  <si>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</si>
  <si>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</si>
  <si>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</si>
  <si>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</si>
  <si>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</si>
  <si>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</si>
  <si>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</si>
  <si>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</si>
  <si>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</si>
  <si>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</si>
  <si>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</si>
  <si>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</si>
  <si>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</si>
  <si>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</si>
  <si>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</si>
  <si>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</si>
  <si>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</si>
  <si>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</si>
  <si>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</si>
  <si>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</si>
  <si>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</si>
  <si>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</si>
  <si>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</si>
  <si>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</si>
  <si>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</si>
  <si>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</si>
  <si>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</si>
  <si>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</si>
  <si>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</si>
  <si>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</si>
  <si>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</si>
  <si>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</si>
  <si>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</si>
  <si>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</si>
  <si>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</si>
  <si>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</si>
  <si>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</si>
  <si>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</si>
  <si>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</si>
  <si>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</si>
  <si>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</si>
  <si>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</si>
  <si>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</si>
  <si>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</si>
  <si>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</si>
  <si>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</si>
  <si>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</si>
  <si>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</si>
  <si>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</si>
  <si>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</si>
  <si>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</si>
  <si>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</si>
  <si>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</si>
  <si>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</si>
  <si>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</si>
  <si>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</si>
  <si>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</si>
  <si>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</si>
  <si>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</si>
  <si>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</si>
  <si>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</si>
  <si>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</si>
  <si>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</si>
  <si>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</si>
  <si>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</si>
  <si>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</si>
  <si>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</si>
  <si>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</si>
  <si>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</si>
  <si>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</si>
  <si>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</si>
  <si>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</si>
  <si>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</si>
  <si>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</si>
  <si>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</si>
  <si>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</si>
  <si>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</si>
  <si>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</si>
  <si>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</si>
  <si>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</si>
  <si>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</si>
  <si>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</si>
  <si>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</si>
  <si>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</si>
  <si>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</si>
  <si>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</si>
  <si>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</si>
  <si>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</si>
  <si>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</si>
  <si>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</si>
  <si>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</si>
  <si>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</si>
  <si>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</si>
  <si>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</si>
  <si>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</si>
  <si>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</si>
  <si>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</si>
  <si>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</si>
  <si>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</si>
  <si>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</si>
  <si>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</si>
  <si>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</si>
  <si>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</si>
  <si>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</si>
  <si>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</si>
  <si>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</si>
  <si>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</si>
  <si>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</si>
  <si>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</si>
  <si>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</si>
  <si>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</si>
  <si>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</si>
  <si>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</si>
  <si>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</si>
  <si>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</si>
  <si>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</si>
  <si>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</si>
  <si>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</si>
  <si>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</si>
  <si>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</si>
  <si>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</si>
  <si>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</si>
  <si>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</si>
  <si>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</si>
  <si>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</si>
  <si>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</si>
  <si>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</si>
  <si>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</si>
  <si>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</si>
  <si>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</si>
  <si>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</si>
  <si>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</si>
  <si>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</si>
  <si>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</si>
  <si>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</si>
  <si>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</si>
  <si>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</si>
  <si>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</si>
  <si>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</si>
  <si>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</si>
  <si>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</si>
  <si>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</si>
  <si>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</si>
  <si>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</si>
  <si>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</si>
  <si>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</si>
  <si>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</si>
  <si>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</si>
  <si>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</si>
  <si>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</si>
  <si>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</si>
  <si>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</si>
  <si>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</si>
  <si>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</si>
  <si>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</si>
  <si>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</si>
  <si>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</si>
  <si>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</si>
  <si>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</si>
  <si>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</si>
  <si>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</si>
  <si>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</si>
  <si>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</si>
  <si>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</si>
  <si>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</si>
  <si>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</si>
  <si>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</si>
  <si>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</si>
  <si>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</si>
  <si>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</si>
  <si>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</si>
  <si>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</si>
  <si>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</si>
  <si>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</si>
  <si>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</si>
  <si>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</si>
  <si>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</si>
  <si>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</si>
  <si>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</si>
  <si>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</si>
  <si>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</si>
  <si>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</si>
  <si>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</si>
  <si>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</si>
  <si>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</si>
  <si>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</si>
  <si>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</si>
  <si>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</si>
  <si>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</si>
  <si>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</si>
  <si>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</si>
  <si>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</si>
  <si>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</si>
  <si>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</si>
  <si>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</si>
  <si>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</si>
  <si>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</si>
  <si>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</si>
  <si>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</si>
  <si>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</si>
  <si>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</si>
  <si>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</si>
  <si>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</si>
  <si>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</si>
  <si>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</si>
  <si>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</si>
  <si>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</si>
  <si>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</si>
  <si>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</si>
  <si>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</si>
  <si>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</si>
  <si>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</si>
  <si>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</si>
  <si>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</si>
  <si>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</si>
  <si>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</si>
  <si>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</si>
  <si>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</si>
  <si>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</si>
  <si>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</si>
  <si>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</si>
  <si>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</si>
  <si>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</si>
  <si>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</si>
  <si>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</si>
  <si>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</si>
  <si>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</si>
  <si>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</si>
  <si>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</si>
  <si>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</si>
  <si>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</si>
  <si>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</si>
  <si>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</si>
  <si>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</si>
  <si>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</si>
  <si>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</si>
  <si>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</si>
  <si>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</si>
  <si>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</si>
  <si>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</si>
  <si>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</si>
  <si>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</si>
  <si>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</si>
  <si>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</si>
  <si>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</si>
  <si>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</si>
  <si>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</si>
  <si>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</si>
  <si>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</si>
  <si>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</si>
  <si>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</si>
  <si>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</si>
  <si>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</si>
  <si>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</si>
  <si>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</si>
  <si>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</si>
  <si>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</si>
  <si>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</si>
  <si>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</si>
  <si>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</si>
  <si>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</si>
  <si>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</si>
  <si>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</si>
  <si>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</si>
  <si>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</si>
  <si>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</si>
  <si>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</si>
  <si>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</si>
  <si>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</si>
  <si>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</si>
  <si>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</si>
  <si>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</si>
  <si>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</si>
  <si>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</si>
  <si>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</si>
  <si>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</si>
  <si>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</si>
  <si>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</si>
  <si>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</si>
  <si>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</si>
  <si>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</si>
  <si>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</si>
  <si>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</si>
  <si>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</si>
  <si>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</si>
  <si>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</si>
  <si>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</si>
  <si>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</si>
  <si>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</si>
  <si>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</si>
  <si>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</si>
  <si>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</si>
  <si>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</si>
  <si>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</si>
  <si>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</si>
  <si>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</si>
  <si>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</si>
  <si>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</si>
  <si>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</si>
  <si>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</si>
  <si>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</si>
  <si>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</si>
  <si>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</si>
  <si>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</si>
  <si>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</si>
  <si>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</si>
  <si>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</si>
  <si>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</si>
  <si>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</si>
  <si>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</si>
  <si>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</si>
  <si>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</si>
  <si>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</si>
  <si>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</si>
  <si>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</si>
  <si>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</si>
  <si>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</si>
  <si>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</si>
  <si>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</si>
  <si>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</si>
  <si>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</si>
  <si>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</si>
  <si>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</si>
  <si>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</si>
  <si>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</si>
  <si>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</si>
  <si>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</si>
  <si>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</si>
  <si>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</si>
  <si>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</si>
  <si>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</si>
  <si>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</si>
  <si>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</si>
  <si>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</si>
  <si>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</si>
  <si>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</si>
  <si>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</si>
  <si>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</si>
  <si>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</si>
  <si>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</si>
  <si>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</si>
  <si>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</si>
  <si>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</si>
  <si>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</si>
  <si>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</si>
  <si>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</si>
  <si>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</si>
  <si>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</si>
  <si>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</si>
  <si>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</si>
  <si>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</si>
  <si>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</si>
  <si>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</si>
  <si>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</si>
  <si>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</si>
  <si>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</si>
  <si>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</si>
  <si>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</si>
  <si>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</si>
  <si>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</si>
  <si>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</si>
  <si>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</si>
  <si>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</si>
  <si>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</si>
  <si>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</si>
  <si>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</si>
  <si>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</si>
  <si>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</si>
  <si>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</si>
  <si>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</si>
  <si>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</si>
  <si>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</si>
  <si>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</si>
  <si>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</si>
  <si>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</si>
  <si>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</si>
  <si>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</si>
  <si>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</si>
  <si>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</si>
  <si>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</si>
  <si>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</si>
  <si>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</si>
  <si>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</si>
  <si>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</si>
  <si>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</si>
  <si>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</si>
  <si>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</si>
  <si>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</si>
  <si>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</si>
  <si>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</si>
  <si>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</si>
  <si>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</si>
  <si>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</si>
  <si>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</si>
  <si>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</si>
  <si>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</si>
  <si>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</si>
  <si>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</si>
  <si>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</si>
  <si>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</si>
  <si>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</si>
  <si>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</si>
  <si>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</si>
  <si>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</si>
  <si>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</si>
  <si>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</si>
  <si>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</si>
  <si>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</si>
  <si>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</si>
  <si>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</si>
  <si>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</si>
  <si>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</si>
  <si>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</si>
  <si>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</si>
  <si>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</si>
  <si>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</si>
  <si>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</si>
  <si>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</si>
  <si>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</si>
  <si>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</si>
  <si>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</si>
  <si>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</si>
  <si>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</si>
  <si>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</si>
  <si>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</si>
  <si>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</si>
  <si>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</si>
  <si>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</si>
  <si>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</si>
  <si>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</si>
  <si>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</si>
  <si>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</si>
  <si>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</si>
  <si>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</si>
  <si>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</si>
  <si>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</si>
  <si>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</si>
  <si>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</si>
  <si>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</si>
  <si>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</si>
  <si>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</si>
  <si>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</si>
  <si>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</si>
  <si>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</si>
  <si>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</si>
  <si>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</si>
  <si>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</si>
  <si>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</si>
  <si>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</si>
  <si>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</si>
  <si>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</si>
  <si>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</si>
  <si>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</si>
  <si>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</si>
  <si>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</si>
  <si>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</si>
  <si>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</si>
  <si>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</si>
  <si>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</si>
  <si>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</si>
  <si>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</si>
  <si>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</si>
  <si>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</si>
  <si>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</si>
  <si>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</si>
  <si>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</si>
  <si>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</si>
  <si>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</si>
  <si>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</si>
  <si>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</si>
  <si>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</si>
  <si>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</si>
  <si>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</si>
  <si>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</si>
  <si>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</si>
  <si>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</si>
  <si>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</si>
  <si>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</si>
  <si>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</si>
  <si>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</si>
  <si>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</si>
  <si>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</si>
  <si>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</si>
  <si>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</si>
  <si>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</si>
  <si>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</si>
  <si>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</si>
  <si>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</si>
  <si>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</si>
  <si>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</si>
  <si>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</si>
  <si>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</si>
  <si>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</si>
  <si>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</si>
  <si>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</si>
  <si>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</si>
  <si>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</si>
  <si>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</si>
  <si>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</si>
  <si>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</si>
  <si>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</si>
  <si>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</si>
  <si>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</si>
  <si>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</si>
  <si>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</si>
  <si>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</si>
  <si>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</si>
  <si>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</si>
  <si>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</si>
  <si>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</si>
  <si>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</si>
  <si>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</si>
  <si>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</si>
  <si>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</si>
  <si>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</si>
  <si>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</si>
  <si>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</si>
  <si>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</si>
  <si>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</si>
  <si>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</si>
  <si>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</si>
  <si>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</si>
  <si>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</si>
  <si>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</si>
  <si>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</si>
  <si>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</si>
  <si>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</si>
  <si>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</si>
  <si>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</si>
  <si>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</si>
  <si>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</si>
  <si>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</si>
  <si>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</si>
  <si>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</si>
  <si>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</si>
  <si>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</si>
  <si>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</si>
  <si>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</si>
  <si>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</si>
  <si>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</si>
  <si>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</si>
  <si>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</si>
  <si>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</si>
  <si>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</si>
  <si>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</si>
  <si>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</si>
  <si>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</si>
  <si>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</si>
  <si>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</si>
  <si>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</si>
  <si>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</si>
  <si>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</si>
  <si>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</si>
  <si>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</si>
  <si>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</si>
  <si>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</si>
  <si>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</si>
  <si>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</si>
  <si>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</si>
  <si>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</si>
  <si>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</si>
  <si>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</si>
  <si>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</si>
  <si>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</si>
  <si>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</si>
  <si>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</si>
  <si>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</si>
  <si>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</si>
  <si>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</si>
  <si>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</si>
  <si>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</si>
  <si>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</si>
  <si>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</si>
  <si>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</si>
  <si>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</si>
  <si>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</si>
  <si>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</si>
  <si>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</si>
  <si>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</si>
  <si>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</si>
  <si>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</si>
  <si>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</si>
  <si>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</si>
  <si>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</si>
  <si>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</si>
  <si>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</si>
  <si>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</si>
  <si>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</si>
  <si>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</si>
  <si>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</si>
  <si>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</si>
  <si>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</si>
  <si>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</si>
  <si>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</si>
  <si>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</si>
  <si>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</si>
  <si>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</si>
  <si>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</si>
  <si>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</si>
  <si>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</si>
  <si>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</si>
  <si>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</si>
  <si>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</si>
  <si>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</si>
  <si>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</si>
  <si>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</si>
  <si>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</si>
  <si>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</si>
  <si>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</si>
  <si>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</si>
  <si>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</si>
  <si>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</si>
  <si>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</si>
  <si>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</si>
  <si>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</si>
  <si>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</si>
  <si>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</si>
  <si>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</si>
  <si>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</si>
  <si>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</si>
  <si>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</si>
  <si>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</si>
  <si>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</si>
  <si>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</si>
  <si>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</si>
  <si>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</si>
  <si>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</si>
  <si>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</si>
  <si>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</si>
  <si>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</si>
  <si>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</si>
  <si>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</si>
  <si>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</si>
  <si>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</si>
  <si>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</si>
  <si>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</si>
  <si>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</si>
  <si>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</si>
  <si>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</si>
  <si>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</si>
  <si>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</si>
  <si>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</si>
  <si>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</si>
  <si>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</si>
  <si>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</si>
  <si>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</si>
  <si>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</si>
  <si>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</si>
  <si>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</si>
  <si>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</si>
  <si>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</si>
  <si>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</si>
  <si>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</si>
  <si>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</si>
  <si>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</si>
  <si>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</si>
  <si>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</si>
  <si>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</si>
  <si>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</si>
  <si>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</si>
  <si>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</si>
  <si>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</si>
  <si>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</si>
  <si>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</si>
  <si>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</si>
  <si>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</si>
  <si>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</si>
  <si>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</si>
  <si>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</si>
  <si>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</si>
  <si>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</si>
  <si>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</si>
  <si>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</si>
  <si>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</si>
  <si>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</si>
  <si>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</si>
  <si>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</si>
  <si>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</si>
  <si>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</si>
  <si>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</si>
  <si>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</si>
  <si>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</si>
  <si>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</si>
  <si>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</si>
  <si>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</si>
  <si>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</si>
  <si>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</si>
  <si>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</si>
  <si>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</si>
  <si>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</si>
  <si>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</si>
  <si>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</si>
  <si>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</si>
  <si>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</si>
  <si>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</si>
  <si>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</si>
  <si>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</si>
  <si>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</si>
  <si>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</si>
  <si>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</si>
  <si>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</si>
  <si>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</si>
  <si>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</si>
  <si>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</si>
  <si>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</si>
  <si>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</si>
  <si>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</si>
  <si>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</si>
  <si>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</si>
  <si>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</si>
  <si>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</si>
  <si>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</si>
  <si>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</si>
  <si>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</si>
  <si>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</si>
  <si>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</si>
  <si>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</si>
  <si>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</si>
  <si>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</si>
  <si>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</si>
  <si>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</si>
  <si>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</si>
  <si>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</si>
  <si>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</si>
  <si>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</si>
  <si>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</si>
  <si>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</si>
  <si>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</si>
  <si>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</si>
  <si>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</si>
  <si>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</si>
  <si>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</si>
  <si>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</si>
  <si>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</si>
  <si>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</si>
  <si>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</si>
  <si>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</si>
  <si>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</si>
  <si>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</si>
  <si>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</si>
  <si>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</si>
  <si>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</si>
  <si>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</si>
  <si>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</si>
  <si>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</si>
  <si>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</si>
  <si>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</si>
  <si>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</si>
  <si>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</si>
  <si>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</si>
  <si>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</si>
  <si>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</si>
  <si>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</si>
  <si>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</si>
  <si>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</si>
  <si>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</si>
  <si>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</si>
  <si>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</si>
  <si>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</si>
  <si>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</si>
  <si>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</si>
  <si>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</si>
  <si>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</si>
  <si>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</si>
  <si>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</si>
  <si>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</si>
  <si>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</si>
  <si>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</si>
  <si>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</si>
  <si>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</si>
  <si>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</si>
  <si>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</si>
  <si>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</si>
  <si>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</si>
  <si>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</si>
  <si>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</si>
  <si>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</si>
  <si>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</si>
  <si>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</si>
  <si>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</si>
  <si>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</si>
  <si>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</si>
  <si>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</si>
  <si>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</si>
  <si>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</si>
  <si>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</si>
  <si>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</si>
  <si>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</si>
  <si>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</si>
  <si>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</si>
  <si>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</si>
  <si>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</si>
  <si>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</si>
  <si>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</si>
  <si>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</si>
  <si>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</si>
  <si>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</si>
  <si>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</si>
  <si>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</si>
  <si>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</si>
  <si>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</si>
  <si>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</si>
  <si>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</si>
  <si>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</si>
  <si>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</si>
  <si>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</si>
  <si>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</si>
  <si>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</si>
  <si>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</si>
  <si>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</si>
  <si>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</si>
  <si>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</si>
  <si>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</si>
  <si>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</si>
  <si>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</si>
  <si>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</si>
  <si>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</si>
  <si>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</si>
  <si>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</si>
  <si>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</si>
  <si>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</si>
  <si>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</si>
  <si>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</si>
  <si>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</si>
  <si>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</si>
  <si>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</si>
  <si>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</si>
  <si>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</si>
  <si>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</si>
  <si>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</si>
  <si>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</si>
  <si>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</si>
  <si>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</si>
  <si>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</si>
  <si>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</si>
  <si>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</si>
  <si>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</si>
  <si>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</si>
  <si>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</si>
  <si>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</si>
  <si>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</si>
  <si>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</si>
  <si>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</si>
  <si>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</si>
  <si>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</si>
  <si>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</si>
  <si>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</si>
  <si>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</si>
  <si>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</si>
  <si>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</si>
  <si>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</si>
  <si>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</si>
  <si>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</si>
  <si>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</si>
  <si>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</si>
  <si>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</si>
  <si>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</si>
  <si>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</si>
  <si>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</si>
  <si>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</si>
  <si>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</si>
  <si>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</si>
  <si>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</si>
  <si>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</si>
  <si>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</si>
  <si>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</si>
  <si>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</si>
  <si>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</si>
  <si>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</si>
  <si>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</si>
  <si>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</si>
  <si>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</si>
  <si>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</si>
  <si>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</si>
  <si>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</si>
  <si>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</si>
  <si>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</si>
  <si>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</si>
  <si>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</si>
  <si>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</si>
  <si>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</si>
  <si>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</si>
  <si>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</si>
  <si>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</si>
  <si>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</si>
  <si>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</si>
  <si>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</si>
  <si>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</si>
  <si>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</si>
  <si>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</si>
  <si>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</si>
  <si>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</si>
  <si>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</si>
  <si>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</si>
  <si>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</si>
  <si>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</si>
  <si>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</si>
  <si>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</si>
  <si>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</si>
  <si>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</si>
  <si>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</si>
  <si>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</si>
  <si>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</si>
  <si>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</si>
  <si>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</si>
  <si>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</si>
  <si>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</si>
  <si>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</si>
  <si>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</si>
  <si>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</si>
  <si>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</si>
  <si>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</si>
  <si>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</si>
  <si>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</si>
  <si>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</si>
  <si>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</si>
  <si>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</si>
  <si>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</si>
  <si>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</si>
  <si>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</si>
  <si>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</si>
  <si>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</si>
  <si>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</si>
  <si>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</si>
  <si>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</si>
  <si>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</si>
  <si>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</si>
  <si>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</si>
  <si>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</si>
  <si>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</si>
  <si>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</si>
  <si>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</si>
  <si>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</si>
  <si>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</si>
  <si>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</si>
  <si>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</si>
  <si>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</si>
  <si>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</si>
  <si>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</si>
  <si>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</si>
  <si>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</si>
  <si>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</si>
  <si>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</si>
  <si>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</si>
  <si>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</si>
  <si>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</si>
  <si>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</si>
  <si>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</si>
  <si>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</si>
  <si>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</si>
  <si>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</si>
  <si>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</si>
  <si>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</si>
  <si>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</si>
  <si>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</si>
  <si>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</si>
  <si>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</si>
  <si>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</si>
  <si>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</si>
  <si>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</si>
  <si>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</si>
  <si>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</si>
  <si>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</si>
  <si>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</si>
  <si>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</si>
  <si>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</si>
  <si>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</si>
  <si>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</si>
  <si>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</si>
  <si>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</si>
  <si>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</si>
  <si>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</si>
  <si>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</si>
  <si>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</si>
  <si>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</si>
  <si>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</si>
  <si>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</si>
  <si>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</si>
  <si>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</si>
  <si>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</si>
  <si>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</si>
  <si>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</si>
  <si>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</si>
  <si>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</si>
  <si>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</si>
  <si>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</si>
  <si>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</si>
  <si>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</si>
  <si>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</si>
  <si>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</si>
  <si>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</si>
  <si>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</si>
  <si>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</si>
  <si>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</si>
  <si>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</si>
  <si>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</si>
  <si>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</si>
  <si>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</si>
  <si>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</si>
  <si>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</si>
  <si>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</si>
  <si>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</si>
  <si>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</si>
  <si>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</si>
  <si>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</si>
  <si>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</si>
  <si>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</si>
  <si>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</si>
  <si>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</si>
  <si>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</si>
  <si>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</si>
  <si>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</si>
  <si>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</si>
  <si>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</si>
  <si>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</si>
  <si>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</si>
  <si>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</si>
  <si>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</si>
  <si>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</si>
  <si>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</si>
  <si>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</si>
  <si>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</si>
  <si>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</si>
  <si>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</si>
  <si>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</si>
  <si>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</si>
  <si>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</si>
  <si>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</si>
  <si>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</si>
  <si>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</si>
  <si>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</si>
  <si>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</si>
  <si>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</si>
  <si>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</si>
  <si>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</si>
  <si>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</si>
  <si>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</si>
  <si>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</si>
  <si>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</si>
  <si>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</si>
  <si>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</si>
  <si>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</si>
  <si>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</si>
  <si>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</si>
  <si>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</si>
  <si>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</si>
  <si>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</si>
  <si>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</si>
  <si>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</si>
  <si>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</si>
  <si>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</si>
  <si>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</si>
  <si>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</si>
  <si>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</si>
  <si>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</si>
  <si>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</si>
  <si>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</si>
  <si>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</si>
  <si>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</si>
  <si>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</si>
  <si>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</si>
  <si>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</si>
  <si>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</si>
  <si>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</si>
  <si>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</si>
  <si>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</si>
  <si>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</si>
  <si>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</si>
  <si>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</si>
  <si>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</si>
  <si>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</si>
  <si>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</si>
  <si>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</si>
  <si>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</si>
  <si>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</si>
  <si>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</si>
  <si>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</si>
  <si>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</si>
  <si>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</si>
  <si>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</si>
  <si>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</si>
  <si>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</si>
  <si>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</si>
  <si>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</si>
  <si>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</si>
  <si>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</si>
  <si>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</si>
  <si>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</si>
  <si>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</si>
  <si>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</si>
  <si>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</si>
  <si>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</si>
  <si>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</si>
  <si>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</si>
  <si>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</si>
  <si>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</si>
  <si>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</si>
  <si>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</si>
  <si>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</si>
  <si>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</si>
  <si>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</si>
  <si>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</si>
  <si>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</si>
  <si>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</si>
  <si>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</si>
  <si>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</si>
  <si>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</si>
  <si>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</si>
  <si>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</si>
  <si>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</si>
  <si>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</si>
  <si>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</si>
  <si>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</si>
  <si>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</si>
  <si>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</si>
  <si>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</si>
  <si>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</si>
  <si>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</si>
  <si>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</si>
  <si>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</si>
  <si>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</si>
  <si>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</si>
  <si>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</si>
  <si>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</si>
  <si>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</si>
  <si>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</si>
  <si>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</si>
  <si>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</si>
  <si>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</si>
  <si>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</si>
  <si>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</si>
  <si>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</si>
  <si>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</si>
  <si>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</si>
  <si>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</si>
  <si>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</si>
  <si>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</si>
  <si>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</si>
  <si>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</si>
  <si>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</si>
  <si>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</si>
  <si>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</si>
  <si>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</si>
  <si>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</si>
  <si>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</si>
  <si>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</si>
  <si>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</si>
  <si>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</si>
  <si>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</si>
  <si>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</si>
  <si>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</si>
  <si>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</si>
  <si>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</si>
  <si>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</si>
  <si>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</si>
  <si>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</si>
  <si>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</si>
  <si>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</si>
  <si>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</si>
  <si>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</si>
  <si>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</si>
  <si>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</si>
  <si>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</si>
  <si>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</si>
  <si>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</si>
  <si>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</si>
  <si>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</si>
  <si>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</si>
  <si>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</si>
  <si>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</si>
  <si>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</si>
  <si>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</si>
  <si>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</si>
  <si>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</si>
  <si>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</si>
  <si>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</si>
  <si>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</si>
  <si>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</si>
  <si>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</si>
  <si>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</si>
  <si>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</si>
  <si>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</si>
  <si>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</si>
  <si>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</si>
  <si>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</si>
  <si>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</si>
  <si>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</si>
  <si>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</si>
  <si>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</si>
  <si>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</si>
  <si>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</si>
  <si>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</si>
  <si>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</si>
  <si>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</si>
  <si>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</si>
  <si>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</si>
  <si>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</si>
  <si>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</si>
  <si>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</si>
  <si>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</si>
  <si>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</si>
  <si>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</si>
  <si>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</si>
  <si>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</si>
  <si>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</si>
  <si>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</si>
  <si>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</si>
  <si>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</si>
  <si>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</si>
  <si>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</si>
  <si>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</si>
  <si>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</si>
  <si>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</si>
  <si>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</si>
  <si>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</si>
  <si>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</si>
  <si>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</si>
  <si>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</si>
  <si>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</si>
  <si>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</si>
  <si>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</si>
  <si>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</si>
  <si>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</si>
  <si>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</si>
  <si>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</si>
  <si>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</si>
  <si>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</si>
  <si>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</si>
  <si>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</si>
  <si>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</si>
  <si>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</si>
  <si>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</si>
  <si>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</si>
  <si>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</si>
  <si>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</si>
  <si>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</si>
  <si>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</si>
  <si>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</si>
  <si>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</si>
  <si>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</si>
  <si>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</si>
  <si>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</si>
  <si>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</si>
  <si>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</si>
  <si>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</si>
  <si>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</si>
  <si>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</si>
  <si>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</si>
  <si>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</si>
  <si>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</si>
  <si>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</si>
  <si>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</si>
  <si>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</si>
  <si>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</si>
  <si>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</si>
  <si>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</si>
  <si>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</si>
  <si>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</si>
  <si>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</si>
  <si>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</si>
  <si>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</si>
  <si>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</si>
  <si>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</si>
  <si>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</si>
  <si>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</si>
  <si>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</si>
  <si>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</si>
  <si>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</si>
  <si>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</si>
  <si>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</si>
  <si>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</si>
  <si>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</si>
  <si>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</si>
  <si>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</si>
  <si>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</si>
  <si>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</si>
  <si>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</si>
  <si>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</si>
  <si>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PCM-20251101-00000966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</si>
  <si>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</si>
  <si>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</si>
  <si>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</si>
  <si>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</si>
  <si>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</si>
  <si>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</si>
  <si>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</si>
  <si>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</si>
  <si>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</si>
  <si>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</si>
  <si>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</si>
  <si>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</si>
  <si>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</si>
  <si>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</si>
  <si>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</si>
  <si>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</si>
  <si>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</si>
  <si>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</si>
  <si>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</si>
  <si>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</si>
  <si>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</si>
  <si>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</si>
  <si>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</si>
  <si>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</si>
  <si>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</si>
  <si>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</si>
  <si>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</si>
  <si>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</si>
  <si>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</si>
  <si>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</si>
  <si>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</si>
  <si>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</si>
  <si>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</si>
  <si>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</si>
  <si>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</si>
  <si>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</si>
  <si>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</si>
  <si>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</si>
  <si>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</si>
  <si>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</si>
  <si>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</si>
  <si>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</si>
  <si>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</si>
  <si>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</si>
  <si>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</si>
  <si>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</si>
  <si>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</si>
  <si>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</si>
  <si>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</si>
  <si>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</si>
  <si>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</si>
  <si>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</si>
  <si>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</si>
  <si>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</si>
  <si>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</si>
  <si>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</si>
  <si>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</si>
  <si>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</si>
  <si>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</si>
  <si>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</si>
  <si>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</si>
  <si>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</si>
  <si>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</si>
  <si>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</si>
  <si>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</si>
  <si>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</si>
  <si>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</si>
  <si>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</si>
  <si>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</si>
  <si>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</si>
  <si>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</si>
  <si>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</si>
  <si>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</si>
  <si>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</si>
  <si>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</si>
  <si>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</si>
  <si>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</si>
  <si>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</si>
  <si>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</si>
  <si>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</si>
  <si>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</si>
  <si>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</si>
  <si>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</si>
  <si>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</si>
  <si>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</si>
  <si>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</si>
  <si>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ETA 50 km</t>
  </si>
  <si>
    <t>PCM-20251101-00000981</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</si>
  <si>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</si>
  <si>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</si>
  <si>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</si>
  <si>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</si>
  <si>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</si>
  <si>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Down again ETA 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</si>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</sst>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6" totalsRowShown="0" headerRowDxfId="48" dataDxfId="47" headerRowBorderDxfId="45" tableBorderDxfId="46" totalsRowBorderDxfId="44">
  <autoFilter ref="A1:L11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299.61176203703508</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2.3127777778427117E-2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133" t="s">
        <v>8386</v>
      </c>
      <c r="E4" s="134" t="s">
        <v>39021</v>
      </c>
      <c r="F4" s="77">
        <v>45962.550347222219</v>
      </c>
      <c r="G4" s="136">
        <f ca="1">IFERROR(NOW()-F4,"")</f>
        <v>9.8407407422200777E-3</v>
      </c>
      <c r="H4" s="135">
        <v>45962.54409722222</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45962.560187962961</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45962.560187962961</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45962.560187962961</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45962.560187962961</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45962.560187962961</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45962.560187962961</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45962.560187962961</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45962.560187962961</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45962.560187962961</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45962.560187962961</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45962.560187962961</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45962.560187962961</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45962.560187962961</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45962.560187962961</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45962.560187962961</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45962.560187962961</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45962.560187962961</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45962.560187962961</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45962.560187962961</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45962.560187962961</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45962.560187962961</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45962.560187962961</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45962.560187962961</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45962.560187962961</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45962.560187962961</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45962.560187962961</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45962.560187962961</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45962.560187962961</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45962.560187962961</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45962.560187962961</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45962.560187962961</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45962.560187962961</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45962.560187962961</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45962.560187962961</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45962.560187962961</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45962.560187962961</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45962.560187962961</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45962.560187962961</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45962.560187962961</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45962.560187962961</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45962.560187962961</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45962.560187962961</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45962.560187962961</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45962.560187962961</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45962.560187962961</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45962.560187962961</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45962.560187962961</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45962.560187962961</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45962.560187962961</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45962.560187962961</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45962.560187962961</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45962.560187962961</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45962.560187962961</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45962.560187962961</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45962.560187962961</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45962.560187962961</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45962.560187962961</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45962.560187962961</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45962.560187962961</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45962.560187962961</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45962.560187962961</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45962.560187962961</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45962.560187962961</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45962.560187962961</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45962.560187962961</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45962.560187962961</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45962.560187962961</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45962.560187962961</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45962.560187962961</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45962.560187962961</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45962.560187962961</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45962.560187962961</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45962.560187962961</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45962.560187962961</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45962.560187962961</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45962.560187962961</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45962.560187962961</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45962.560187962961</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45962.560187962961</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45962.560187962961</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45962.560187962961</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45962.560187962961</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45962.560187962961</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45962.560187962961</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45962.560187962961</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45962.560187962961</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45962.560187962961</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45962.560187962961</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45962.560187962961</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45962.560187962961</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45962.560187962961</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45962.560187962961</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45962.560187962961</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45962.560187962961</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45962.560187962961</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45962.560187962961</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45962.560187962961</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45962.560187962961</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45962.560187962961</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45962.560187962961</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45962.560187962961</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45962.560187962961</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45962.560187962961</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45962.560187962961</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45962.560187962961</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45962.560187962961</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45962.560187962961</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45962.560187962961</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45962.560187962961</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45962.560187962961</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45962.560187962961</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45962.560187962961</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45962.560187962961</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45962.560187962961</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45962.560187962961</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45962.560187962961</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45962.560187962961</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45962.560187962961</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45962.560187962961</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3E7B00F7-FA53-4D74-93EB-85F6CA8DF75D}"/>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137.56034999999974</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3.8181046296303975</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5.0280555551580619E-2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2</v>
      </c>
      <c r="D6" s="18" t="s">
        <v>25963</v>
      </c>
      <c r="E6" s="113" t="s">
        <v>39021</v>
      </c>
      <c r="F6" s="114">
        <v>45962.556030092594</v>
      </c>
      <c r="G6" s="115">
        <f ca="1">IFERROR(NOW()-F6,"-")</f>
        <v>4.1578703676350415E-3</v>
      </c>
      <c r="H6" s="114">
        <v>45962.546435185184</v>
      </c>
      <c r="I6" s="18" t="str">
        <f>IFERROR(VLOOKUP(D6,DB!A:F,6,0),"")</f>
        <v>SCECO</v>
      </c>
      <c r="J6" s="18" t="str">
        <f>IFERROR(VLOOKUP(D6,DB!A:G,7,0),"")</f>
        <v>Dead</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45962.560187962961</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45962.560187962961</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45962.560187962961</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45962.560187962961</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45962.560187962961</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45962.560187962961</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45962.560187962961</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45962.560187962961</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45962.560187962961</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45962.560187962961</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45962.560187962961</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45962.560187962961</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45962.560187962961</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45962.560187962961</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45962.560187962961</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45962.560187962961</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45962.560187962961</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45962.560187962961</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45962.560187962961</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45962.560187962961</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45962.560187962961</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45962.560187962961</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45962.560187962961</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45962.560187962961</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45962.560187962961</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45962.560187962961</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45962.560187962961</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45962.560187962961</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45962.560187962961</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45962.560187962961</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45962.560187962961</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45962.560187962961</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45962.560187962961</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45962.560187962961</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45962.560187962961</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45962.560187962961</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45962.560187962961</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45962.560187962961</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45962.560187962961</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45962.560187962961</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45962.560187962961</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45962.560187962961</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45962.560187962961</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45962.560187962961</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45962.560187962961</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45962.560187962961</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45962.560187962961</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45962.560187962961</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45962.560187962961</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45962.560187962961</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45962.560187962961</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45962.560187962961</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45962.560187962961</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45962.560187962961</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45962.560187962961</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45962.560187962961</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45962.560187962961</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45962.560187962961</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45962.560187962961</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45962.560187962961</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45962.560187962961</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45962.560187962961</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45962.560187962961</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45962.560187962961</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45962.560187962961</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45962.560187962961</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45962.560187962961</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45962.560187962961</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45962.560187962961</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45962.560187962961</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45962.560187962961</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45962.560187962961</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45962.560187962961</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45962.560187962961</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45962.560187962961</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45962.560187962961</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45962.560187962961</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45962.560187962961</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45962.560187962961</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45962.560187962961</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45962.560187962961</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45962.560187962961</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45962.560187962961</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45962.560187962961</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45962.560187962961</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45962.560187962961</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45962.560187962961</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45962.560187962961</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45962.560187962961</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45962.560187962961</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45962.560187962961</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45962.560187962961</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45962.560187962961</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45962.560187962961</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45962.560187962961</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45962.560187962961</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45962.560187962961</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45962.560187962961</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45962.560187962961</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45962.560187962961</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45962.560187962961</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45962.560187962961</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45962.560187962961</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45962.560187962961</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45962.560187962961</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45962.560187962961</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45962.560187962961</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45962.560187962961</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45962.560187962961</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45962.560187962961</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45962.560187962961</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45962.560187962961</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45962.560187962961</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45962.560187962961</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45962.560187962961</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45962.560187962961</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45962.560187962961</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45962.560187962961</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45962.560187962961</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45962.560187962961</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45962.560187962961</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45962.560187962961</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45962.560187962961</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45962.560187962961</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45962.560187962961</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45962.560187962961</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45962.560187962961</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45962.560187962961</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45962.560187962961</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45962.560187962961</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45962.560187962961</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45962.560187962961</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45962.560187962961</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45962.560187962961</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45962.560187962961</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45962.560187962961</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45962.560187962961</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45962.560187962961</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45962.560187962961</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45962.560187962961</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45962.560187962961</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45962.560187962961</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45962.560187962961</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45962.560187962961</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45962.560187962961</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45962.560187962961</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45962.560187962961</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45962.560187962961</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45962.560187962961</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45962.560187962961</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45962.560187962961</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45962.560187962961</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45962.560187962961</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45962.560187962961</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45962.560187962961</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45962.560187962961</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45962.560187962961</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45962.560187962961</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45962.560187962961</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45962.560187962961</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45962.560187962961</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45962.560187962961</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45962.560187962961</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45962.560187962961</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45962.560187962961</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45962.560187962961</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45962.560187962961</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45962.560187962961</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45962.560187962961</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45962.560187962961</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45962.560187962961</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45962.560187962961</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45962.560187962961</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45962.560187962961</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45962.560187962961</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45962.560187962961</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45962.560187962961</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45962.560187962961</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45962.560187962961</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45962.560187962961</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45962.560187962961</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45962.560187962961</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45962.560187962961</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45962.560187962961</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45962.560187962961</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45962.560187962961</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45962.560187962961</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45962.560187962961</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45962.560187962961</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45962.560187962961</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45962.560187962961</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45962.560187962961</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45962.560187962961</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45962.560187962961</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45962.560187962961</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45962.560187962961</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45962.560187962961</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45962.560187962961</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45962.560187962961</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45962.560187962961</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45962.560187962961</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45962.560187962961</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45962.560187962961</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45962.560187962961</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45962.560187962961</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45962.560187962961</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45962.560187962961</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45962.560187962961</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45962.560187962961</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45962.560187962961</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45962.560187962961</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45962.560187962961</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45962.560187962961</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45962.560187962961</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45962.560187962961</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45962.560187962961</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45962.560187962961</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45962.560187962961</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45962.560187962961</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45962.560187962961</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45962.560187962961</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45962.560187962961</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45962.560187962961</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45962.560187962961</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45962.560187962961</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45962.560187962961</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45962.560187962961</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45962.560187962961</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45962.560187962961</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45962.560187962961</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45962.560187962961</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45962.560187962961</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45962.560187962961</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45962.560187962961</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45962.560187962961</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45962.560187962961</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45962.560187962961</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45962.560187962961</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45962.560187962961</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45962.560187962961</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45962.560187962961</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45962.560187962961</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45962.560187962961</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45962.560187962961</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45962.560187962961</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45962.560187962961</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45962.560187962961</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45962.560187962961</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45962.560187962961</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45962.560187962961</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45962.560187962961</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45962.560187962961</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45962.560187962961</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45962.560187962961</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45962.560187962961</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45962.560187962961</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45962.560187962961</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45962.560187962961</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45962.560187962961</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45962.560187962961</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45962.560187962961</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45962.560187962961</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45962.560187962961</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45962.560187962961</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45962.560187962961</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45962.560187962961</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45962.560187962961</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45962.560187962961</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45962.560187962961</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45962.560187962961</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45962.560187962961</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45962.560187962961</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45962.560187962961</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45962.560187962961</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45962.560187962961</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45962.560187962961</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45962.560187962961</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45962.560187962961</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45962.560187962961</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45962.560187962961</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45962.560187962961</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45962.560187962961</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45962.560187962961</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45962.560187962961</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45962.560187962961</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45962.560187962961</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45962.560187962961</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45962.560187962961</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45962.560187962961</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45962.560187962961</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45962.560187962961</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45962.560187962961</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45962.560187962961</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45962.560187962961</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45962.560187962961</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45962.560187962961</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45962.560187962961</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45962.560187962961</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45962.560187962961</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45962.560187962961</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45962.560187962961</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45962.560187962961</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45962.560187962961</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45962.560187962961</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45962.560187962961</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45962.560187962961</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45962.560187962961</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45962.560187962961</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45962.560187962961</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45962.560187962961</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45962.560187962961</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45962.560187962961</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45962.560187962961</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45962.560187962961</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45962.560187962961</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45962.560187962961</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45962.560187962961</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45962.560187962961</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45962.560187962961</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45962.560187962961</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45962.560187962961</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45962.560187962961</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45962.560187962961</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45962.560187962961</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45962.560187962961</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45962.560187962961</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45962.560187962961</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45962.560187962961</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45962.560187962961</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45962.560187962961</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45962.560187962961</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45962.560187962961</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45962.560187962961</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45962.560187962961</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45962.560187962961</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45962.560187962961</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45962.560187962961</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45962.560187962961</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45962.560187962961</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45962.560187962961</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45962.560187962961</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45962.560187962961</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45962.560187962961</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45962.560187962961</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45962.560187962961</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45962.560187962961</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45962.560187962961</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45962.560187962961</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45962.560187962961</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45962.560187962961</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45962.560187962961</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45962.560187962961</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45962.560187962961</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45962.560187962961</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45962.560187962961</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45962.560187962961</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45962.560187962961</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45962.560187962961</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45962.560187962961</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45962.560187962961</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45962.560187962961</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45962.560187962961</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45962.560187962961</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45962.560187962961</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45962.560187962961</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45962.560187962961</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45962.560187962961</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45962.560187962961</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45962.560187962961</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45962.560187962961</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45962.560187962961</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45962.560187962961</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45962.560187962961</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45962.560187962961</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45962.560187962961</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45962.560187962961</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45962.560187962961</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45962.560187962961</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45962.560187962961</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45962.560187962961</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45962.560187962961</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45962.560187962961</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45962.560187962961</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45962.560187962961</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45962.560187962961</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45962.560187962961</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45962.560187962961</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45962.560187962961</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45962.560187962961</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45962.560187962961</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45962.560187962961</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45962.560187962961</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45962.560187962961</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45962.560187962961</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45962.560187962961</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45962.560187962961</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45962.560187962961</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45962.560187962961</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45962.560187962961</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45962.560187962961</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45962.560187962961</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45962.560187962961</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45962.560187962961</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45962.560187962961</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45962.560187962961</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45962.560187962961</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45962.560187962961</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45962.560187962961</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45962.560187962961</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45962.560187962961</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45962.560187962961</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45962.560187962961</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45962.560187962961</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45962.560187962961</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45962.560187962961</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45962.560187962961</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45962.560187962961</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45962.560187962961</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45962.560187962961</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45962.560187962961</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45962.560187962961</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45962.560187962961</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45962.560187962961</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45962.560187962961</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45962.560187962961</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45962.560187962961</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45962.560187962961</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45962.560187962961</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45962.560187962961</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45962.560187962961</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45962.560187962961</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45962.560187962961</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45962.560187962961</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45962.560187962961</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45962.560187962961</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45962.560187962961</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45962.560187962961</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45962.560187962961</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45962.560187962961</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45962.560187962961</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45962.560187962961</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45962.560187962961</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45962.560187962961</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45962.560187962961</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45962.560187962961</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45962.560187962961</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45962.560187962961</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45962.560187962961</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45962.560187962961</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45962.560187962961</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45962.560187962961</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45962.560187962961</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45962.560187962961</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45962.560187962961</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45962.560187962961</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45962.560187962961</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45962.560187962961</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45962.560187962961</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45962.560187962961</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45962.560187962961</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45962.560187962961</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45962.560187962961</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45962.560187962961</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45962.560187962961</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45962.560187962961</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45962.560187962961</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45962.560187962961</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45962.560187962961</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45962.560187962961</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45962.560187962961</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45962.560187962961</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45962.560187962961</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45962.560187962961</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45962.560187962961</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45962.560187962961</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45962.560187962961</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45962.560187962961</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45962.560187962961</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45962.560187962961</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45962.560187962961</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45962.560187962961</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45962.560187962961</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45962.560187962961</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45962.560187962961</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45962.560187962961</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45962.560187962961</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45962.560187962961</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45962.560187962961</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45962.560187962961</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45962.560187962961</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45962.560187962961</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45962.560187962961</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45962.560187962961</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45962.560187962961</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45962.560187962961</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45962.560187962961</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45962.560187962961</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45962.560187962961</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45962.560187962961</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45962.560187962961</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45962.560187962961</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45962.560187962961</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45962.560187962961</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45962.560187962961</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45962.560187962961</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45962.560187962961</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45962.560187962961</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45962.560187962961</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45962.560187962961</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45962.560187962961</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45962.560187962961</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45962.560187962961</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45962.560187962961</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45962.560187962961</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45962.560187962961</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45962.560187962961</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45962.560187962961</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45962.560187962961</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45962.560187962961</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45962.560187962961</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45962.560187962961</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45962.560187962961</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45962.560187962961</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45962.560187962961</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45962.560187962961</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45962.560187962961</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45962.560187962961</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45962.560187962961</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45962.560187962961</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45962.560187962961</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45962.560187962961</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45962.560187962961</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45962.560187962961</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45962.560187962961</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45962.560187962961</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45962.560187962961</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45962.560187962961</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45962.560187962961</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45962.560187962961</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45962.560187962961</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45962.560187962961</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45962.560187962961</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45962.560187962961</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45962.560187962961</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45962.560187962961</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45962.560187962961</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45962.560187962961</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45962.560187962961</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45962.560187962961</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45962.560187962961</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45962.560187962961</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45962.560187962961</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45962.560187962961</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45962.560187962961</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45962.560187962961</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45962.560187962961</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45962.560187962961</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45962.560187962961</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45962.560187962961</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45962.560187962961</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45962.560187962961</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45962.560187962961</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45962.560187962961</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45962.560187962961</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45962.560187962961</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45962.560187962961</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45962.560187962961</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45962.560187962961</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45962.560187962961</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45962.560187962961</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45962.560187962961</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45962.560187962961</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45962.560187962961</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45962.560187962961</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45962.560187962961</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45962.560187962961</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45962.560187962961</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45962.560187962961</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45962.560187962961</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45962.560187962961</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45962.560187962961</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45962.560187962961</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45962.560187962961</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45962.560187962961</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45962.560187962961</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45962.560187962961</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45962.560187962961</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45962.560187962961</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45962.560187962961</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45962.560187962961</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45962.560187962961</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45962.560187962961</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45962.560187962961</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45962.560187962961</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45962.560187962961</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45962.560187962961</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45962.560187962961</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45962.560187962961</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45962.560187962961</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45962.560187962961</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45962.560187962961</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45962.560187962961</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45962.560187962961</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45962.560187962961</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45962.560187962961</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45962.560187962961</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45962.560187962961</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45962.560187962961</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45962.560187962961</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45962.560187962961</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45962.560187962961</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45962.560187962961</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45962.560187962961</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45962.560187962961</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45962.560187962961</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45962.560187962961</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45962.560187962961</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45962.560187962961</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45962.560187962961</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45962.560187962961</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45962.560187962961</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45962.560187962961</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45962.560187962961</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45962.560187962961</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45962.560187962961</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45962.560187962961</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45962.560187962961</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45962.560187962961</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45962.560187962961</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45962.560187962961</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45962.560187962961</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45962.560187962961</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45962.560187962961</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45962.560187962961</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45962.560187962961</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45962.560187962961</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45962.560187962961</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45962.560187962961</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45962.560187962961</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45962.560187962961</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45962.560187962961</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45962.560187962961</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45962.560187962961</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45962.560187962961</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45962.560187962961</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45962.560187962961</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45962.560187962961</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45962.560187962961</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45962.560187962961</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45962.560187962961</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45962.560187962961</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45962.560187962961</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45962.560187962961</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45962.560187962961</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45962.560187962961</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45962.560187962961</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45962.560187962961</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45962.560187962961</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45962.560187962961</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45962.560187962961</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45962.560187962961</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45962.560187962961</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45962.560187962961</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45962.560187962961</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45962.560187962961</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45962.560187962961</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45962.560187962961</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45962.560187962961</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45962.560187962961</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45962.560187962961</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45962.560187962961</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45962.560187962961</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45962.560187962961</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45962.560187962961</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45962.560187962961</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45962.560187962961</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45962.560187962961</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45962.560187962961</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45962.560187962961</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45962.560187962961</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45962.560187962961</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45962.560187962961</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45962.560187962961</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45962.560187962961</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45962.560187962961</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45962.560187962961</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45962.560187962961</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45962.560187962961</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45962.560187962961</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45962.560187962961</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45962.560187962961</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45962.560187962961</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45962.560187962961</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45962.560187962961</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45962.560187962961</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45962.560187962961</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45962.560187962961</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45962.560187962961</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45962.560187962961</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45962.560187962961</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45962.560187962961</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45962.560187962961</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45962.560187962961</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45962.560187962961</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45962.560187962961</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45962.560187962961</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45962.560187962961</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45962.560187962961</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45962.560187962961</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45962.560187962961</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45962.560187962961</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45962.560187962961</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45962.560187962961</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45962.560187962961</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45962.560187962961</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45962.560187962961</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45962.560187962961</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45962.560187962961</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45962.560187962961</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45962.560187962961</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45962.560187962961</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45962.560187962961</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45962.560187962961</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45962.560187962961</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45962.560187962961</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45962.560187962961</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45962.560187962961</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45962.560187962961</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45962.560187962961</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45962.560187962961</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45962.560187962961</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45962.560187962961</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45962.560187962961</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45962.560187962961</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45962.560187962961</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45962.560187962961</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45962.560187962961</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45962.560187962961</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45962.560187962961</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45962.560187962961</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45962.560187962961</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45962.560187962961</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45962.560187962961</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45962.560187962961</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45962.560187962961</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45962.560187962961</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45962.560187962961</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45962.560187962961</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45962.560187962961</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45962.560187962961</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45962.560187962961</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45962.560187962961</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45962.560187962961</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45962.560187962961</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45962.560187962961</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45962.560187962961</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45962.560187962961</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45962.560187962961</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45962.560187962961</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45962.560187962961</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45962.560187962961</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45962.560187962961</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45962.560187962961</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45962.560187962961</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45962.560187962961</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45962.560187962961</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45962.560187962961</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45962.560187962961</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45962.560187962961</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45962.560187962961</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45962.560187962961</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45962.560187962961</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45962.560187962961</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45962.560187962961</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45962.560187962961</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45962.560187962961</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45962.560187962961</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45962.560187962961</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45962.560187962961</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45962.560187962961</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45962.560187962961</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45962.560187962961</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45962.560187962961</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45962.560187962961</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45962.560187962961</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45962.560187962961</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45962.560187962961</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45962.560187962961</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45962.560187962961</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45962.560187962961</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45962.560187962961</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45962.560187962961</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45962.560187962961</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45962.560187962961</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45962.560187962961</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45962.560187962961</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45962.560187962961</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45962.560187962961</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45962.560187962961</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45962.560187962961</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45962.560187962961</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45962.560187962961</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45962.560187962961</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45962.560187962961</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45962.560187962961</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45962.560187962961</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45962.560187962961</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45962.560187962961</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45962.560187962961</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45962.560187962961</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45962.560187962961</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45962.560187962961</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45962.560187962961</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45962.560187962961</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45962.560187962961</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45962.560187962961</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45962.560187962961</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45962.560187962961</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45962.560187962961</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45962.560187962961</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45962.560187962961</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45962.560187962961</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45962.560187962961</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45962.560187962961</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45962.560187962961</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45962.560187962961</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45962.560187962961</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45962.560187962961</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45962.560187962961</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45962.560187962961</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45962.560187962961</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45962.560187962961</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45962.560187962961</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45962.560187962961</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45962.560187962961</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45962.560187962961</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45962.560187962961</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45962.560187962961</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45962.560187962961</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45962.560187962961</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45962.560187962961</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45962.560187962961</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45962.560187962961</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45962.560187962961</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45962.560187962961</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45962.560187962961</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45962.560187962961</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45962.560187962961</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45962.560187962961</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45962.560187962961</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45962.560187962961</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45962.560187962961</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45962.560187962961</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45962.560187962961</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45962.560187962961</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45962.560187962961</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45962.560187962961</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45962.560187962961</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45962.560187962961</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45962.560187962961</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45962.560187962961</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45962.560187962961</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45962.560187962961</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45962.560187962961</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45962.560187962961</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45962.560187962961</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45962.560187962961</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45962.560187962961</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45962.560187962961</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45962.560187962961</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45962.560187962961</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45962.560187962961</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45962.560187962961</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45962.560187962961</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45962.560187962961</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45962.560187962961</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45962.560187962961</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45962.560187962961</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45962.560187962961</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45962.560187962961</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45962.560187962961</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45962.560187962961</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45962.560187962961</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45962.560187962961</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45962.560187962961</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45962.560187962961</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45962.560187962961</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45962.560187962961</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45962.560187962961</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45962.560187962961</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45962.560187962961</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45962.560187962961</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45962.560187962961</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45962.560187962961</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45962.560187962961</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45962.560187962961</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45962.560187962961</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45962.560187962961</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45962.560187962961</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45962.560187962961</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45962.560187962961</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45962.560187962961</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45962.560187962961</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45962.560187962961</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45962.560187962961</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45962.560187962961</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45962.560187962961</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45962.560187962961</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45962.560187962961</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45962.560187962961</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45962.560187962961</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45962.560187962961</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45962.560187962961</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45962.560187962961</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45962.560187962961</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45962.560187962961</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45962.560187962961</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45962.560187962961</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45962.560187962961</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45962.560187962961</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45962.560187962961</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45962.560187962961</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45962.560187962961</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45962.560187962961</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45962.560187962961</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45962.560187962961</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45962.560187962961</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45962.560187962961</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45962.560187962961</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45962.560187962961</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45962.560187962961</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45962.560187962961</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45962.560187962961</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45962.560187962961</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45962.560187962961</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45962.560187962961</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45962.560187962961</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45962.560187962961</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45962.560187962961</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45962.560187962961</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45962.560187962961</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45962.560187962961</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45962.560187962961</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45962.560187962961</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45962.560187962961</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45962.560187962961</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45962.560187962961</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45962.560187962961</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45962.560187962961</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45962.560187962961</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45962.560187962961</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45962.560187962961</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45962.560187962961</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45962.560187962961</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45962.560187962961</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45962.560187962961</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45962.560187962961</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45962.560187962961</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45962.560187962961</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45962.560187962961</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45962.560187962961</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45962.560187962961</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45962.560187962961</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45962.560187962961</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45962.560187962961</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45962.560187962961</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45962.560187962961</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45962.560187962961</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45962.560187962961</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45962.560187962961</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45962.560187962961</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45962.560187962961</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45962.560187962961</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45962.560187962961</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45962.560187962961</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45962.560187962961</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45962.560187962961</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45962.560187962961</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45962.560187962961</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45962.560187962961</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45962.560187962961</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45962.560187962961</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45962.560187962961</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45962.560187962961</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45962.560187962961</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45962.560187962961</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45962.560187962961</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45962.560187962961</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45962.560187962961</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45962.560187962961</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45962.560187962961</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45962.560187962961</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45962.560187962961</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45962.560187962961</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45962.560187962961</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45962.560187962961</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45962.560187962961</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45962.560187962961</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45962.560187962961</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45962.560187962961</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45962.560187962961</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45962.560187962961</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45962.560187962961</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45962.560187962961</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45962.560187962961</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45962.560187962961</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45962.560187962961</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45962.560187962961</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45962.560187962961</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45962.560187962961</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45962.560187962961</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45962.560187962961</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45962.560187962961</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45962.560187962961</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45962.560187962961</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45962.560187962961</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45962.560187962961</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45962.560187962961</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45962.560187962961</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45962.560187962961</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45962.560187962961</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45962.560187962961</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45962.560187962961</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45962.560187962961</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45962.560187962961</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45962.560187962961</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45962.560187962961</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45962.560187962961</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45962.560187962961</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45962.560187962961</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45962.560187962961</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45962.560187962961</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45962.560187962961</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45962.560187962961</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45962.560187962961</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45962.560187962961</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45962.560187962961</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45962.560187962961</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45962.560187962961</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45962.560187962961</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45962.560187962961</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45962.560187962961</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45962.560187962961</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45962.560187962961</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45962.560187962961</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45962.560187962961</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45962.560187962961</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45962.560187962961</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45962.560187962961</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45962.560187962961</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45962.560187962961</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45962.560187962961</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45962.560187962961</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45962.560187962961</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45962.560187962961</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45962.560187962961</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45962.560187962961</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45962.560187962961</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45962.560187962961</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45962.560187962961</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45962.560187962961</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45962.560187962961</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45962.560187962961</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45962.560187962961</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45962.560187962961</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45962.560187962961</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45962.560187962961</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45962.560187962961</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45962.560187962961</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45962.560187962961</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45962.560187962961</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45962.560187962961</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45962.560187962961</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45962.560187962961</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45962.560187962961</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45962.560187962961</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45962.560187962961</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45962.560187962961</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45962.560187962961</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45962.560187962961</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45962.560187962961</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45962.560187962961</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45962.560187962961</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45962.560187962961</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45962.560187962961</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45962.560187962961</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45962.560187962961</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45962.560187962961</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45962.560187962961</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45962.560187962961</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45962.560187962961</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45962.560187962961</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45962.560187962961</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45962.560187962961</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45962.560187962961</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45962.560187962961</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45962.560187962961</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45962.560187962961</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45962.560187962961</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45962.560187962961</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45962.560187962961</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45962.560187962961</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45962.560187962961</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45962.560187962961</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45962.560187962961</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45962.560187962961</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45962.560187962961</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45962.560187962961</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45962.560187962961</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45962.560187962961</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45962.560187962961</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45962.560187962961</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45962.560187962961</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45962.560187962961</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45962.560187962961</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45962.560187962961</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45962.560187962961</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45962.560187962961</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45962.560187962961</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45962.560187962961</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45962.560187962961</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45962.560187962961</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45962.560187962961</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45962.560187962961</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45962.560187962961</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45962.560187962961</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45962.560187962961</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45962.560187962961</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45962.560187962961</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45962.560187962961</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45962.560187962961</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45962.560187962961</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45962.560187962961</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45962.560187962961</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45962.560187962961</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45962.560187962961</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45962.560187962961</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45962.560187962961</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45962.560187962961</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45962.560187962961</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45962.560187962961</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45962.560187962961</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45962.560187962961</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45962.560187962961</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45962.560187962961</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45962.560187962961</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45962.560187962961</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45962.560187962961</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45962.560187962961</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45962.560187962961</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45962.560187962961</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45962.560187962961</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45962.560187962961</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45962.560187962961</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45962.560187962961</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45962.560187962961</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45962.560187962961</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45962.560187962961</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45962.560187962961</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45962.560187962961</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45962.560187962961</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45962.560187962961</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45962.560187962961</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45962.560187962961</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45962.560187962961</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45962.560187962961</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45962.560187962961</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45962.560187962961</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45962.560187962961</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45962.560187962961</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45962.560187962961</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45962.560187962961</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45962.560187962961</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45962.560187962961</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45962.560187962961</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45962.560187962961</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45962.560187962961</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45962.560187962961</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45962.560187962961</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45962.560187962961</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45962.560187962961</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45962.560187962961</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45962.560187962961</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45962.560187962961</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45962.560187962961</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45962.560187962961</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45962.560187962961</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45962.560187962961</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45962.560187962961</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45962.560187962961</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45962.560187962961</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45962.560187962961</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45962.560187962961</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45962.560187962961</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45962.560187962961</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45962.560187962961</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45962.560187962961</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45962.560187962961</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45962.560187962961</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45962.560187962961</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45962.560187962961</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45962.560187962961</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45962.560187962961</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45962.560187962961</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45962.560187962961</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45962.560187962961</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45962.560187962961</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45962.560187962961</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45962.560187962961</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45962.560187962961</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45962.560187962961</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45962.560187962961</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45962.560187962961</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45962.560187962961</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45962.560187962961</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45962.560187962961</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45962.560187962961</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45962.560187962961</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45962.560187962961</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45962.560187962961</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45962.560187962961</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45962.560187962961</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45962.560187962961</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45962.560187962961</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45962.560187962961</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45962.560187962961</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45962.560187962961</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45962.560187962961</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45962.560187962961</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45962.560187962961</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45962.560187962961</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45962.560187962961</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45962.560187962961</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45962.560187962961</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45962.560187962961</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45962.560187962961</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45962.560187962961</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45962.560187962961</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45962.560187962961</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6"/>
  <sheetViews>
    <sheetView tabSelected="1" workbookViewId="0">
      <selection activeCell="D5" sqref="D5: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39114</v>
      </c>
      <c r="B2" s="93" t="str">
        <f>IFERROR(VLOOKUP(D2,DB!A:K,11,0),"")</f>
        <v>R4</v>
      </c>
      <c r="C2" s="96">
        <v>1</v>
      </c>
      <c r="D2" s="93" t="s">
        <v>35092</v>
      </c>
      <c r="E2" s="97" t="s">
        <v>39021</v>
      </c>
      <c r="F2" s="98">
        <v>45703.480717592596</v>
      </c>
      <c r="G2" s="99">
        <f ca="1">IFERROR(NOW()-F2,"")</f>
        <v>259.07947037036502</v>
      </c>
      <c r="H2" s="98">
        <v>45703.474768518521</v>
      </c>
      <c r="I2" s="98" t="str">
        <f>IFERROR(VLOOKUP(D2,DB!A:F,6,0),"")</f>
        <v>SCECO</v>
      </c>
      <c r="J2" s="98" t="str">
        <f>IFERROR(VLOOKUP(D2,DB!A:G,7,0),"")</f>
        <v>Dead</v>
      </c>
      <c r="K2" s="100" t="s">
        <v>39115</v>
      </c>
      <c r="L2" s="93" t="str">
        <f>IFERROR(VLOOKUP(D2,DB!A:I,9,0),"")</f>
        <v>Latis</v>
      </c>
    </row>
    <row r="3" spans="1:16" ht="26.25" customHeight="1">
      <c r="A3" s="168" t="s">
        <v>39116</v>
      </c>
      <c r="B3" s="118" t="str">
        <f>IFERROR(VLOOKUP(D3,DB!A:K,11,0),"")</f>
        <v>R4</v>
      </c>
      <c r="C3" s="119">
        <v>1</v>
      </c>
      <c r="D3" s="93" t="s">
        <v>28974</v>
      </c>
      <c r="E3" s="97" t="s">
        <v>39021</v>
      </c>
      <c r="F3" s="122">
        <v>45960.96875</v>
      </c>
      <c r="G3" s="123">
        <f ca="1">IFERROR(NOW()-F3,"")</f>
        <v>1.5914379629612085</v>
      </c>
      <c r="H3" s="122">
        <v>45960.963101851848</v>
      </c>
      <c r="I3" s="118" t="str">
        <f>IFERROR(VLOOKUP(D3,DB!A:F,6,0),"")</f>
        <v>SCECO</v>
      </c>
      <c r="J3" s="118" t="str">
        <f>IFERROR(VLOOKUP(D3,DB!A:G,7,0),"")</f>
        <v>Weak</v>
      </c>
      <c r="K3" s="124" t="s">
        <v>39117</v>
      </c>
      <c r="L3" s="120" t="str">
        <f>IFERROR(VLOOKUP(D3,DB!A:I,9,0),"")</f>
        <v>Latis</v>
      </c>
    </row>
    <row r="4" spans="1:16" ht="15" customHeight="1">
      <c r="A4" s="118" t="s">
        <v>39118</v>
      </c>
      <c r="B4" s="118" t="str">
        <f>IFERROR(VLOOKUP(D4,DB!A:K,11,0),"")</f>
        <v>R4</v>
      </c>
      <c r="C4" s="119">
        <v>1</v>
      </c>
      <c r="D4" s="120" t="s">
        <v>30730</v>
      </c>
      <c r="E4" s="97" t="s">
        <v>39021</v>
      </c>
      <c r="F4" s="122">
        <v>45962.487361111111</v>
      </c>
      <c r="G4" s="123">
        <f ca="1">IFERROR(NOW()-F4,"")</f>
        <v>7.2826851850550156E-2</v>
      </c>
      <c r="H4" s="122">
        <v>45962.487361111111</v>
      </c>
      <c r="I4" s="118" t="str">
        <f>IFERROR(VLOOKUP(D4,DB!A:F,6,0),"")</f>
        <v>SCECO</v>
      </c>
      <c r="J4" s="118" t="str">
        <f>IFERROR(VLOOKUP(D4,DB!A:G,7,0),"")</f>
        <v>weak</v>
      </c>
      <c r="K4" s="124" t="s">
        <v>39119</v>
      </c>
      <c r="L4" s="120" t="str">
        <f>IFERROR(VLOOKUP(D4,DB!A:I,9,0),"")</f>
        <v>Latis</v>
      </c>
    </row>
    <row r="5" spans="1:16" ht="15" customHeight="1">
      <c r="A5" s="118"/>
      <c r="B5" s="118" t="str">
        <f>IFERROR(VLOOKUP(D5,DB!A:K,11,0),"")</f>
        <v/>
      </c>
      <c r="C5" s="119"/>
      <c r="D5" s="120"/>
      <c r="E5" s="97"/>
      <c r="F5" s="122"/>
      <c r="G5" s="123">
        <f ca="1">IFERROR(NOW()-F5,"")</f>
        <v>45962.560187962961</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45962.560187962961</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45962.560187962961</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45962.560187962961</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45962.560187962961</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45962.560187962961</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45962.560187962961</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45962.560187962961</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45962.560187962961</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45962.560187962961</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45962.560187962961</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45962.560187962961</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45962.560187962961</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45962.560187962961</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45962.560187962961</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45962.560187962961</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45962.560187962961</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45962.560187962961</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45962.560187962961</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45962.560187962961</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45962.560187962961</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45962.560187962961</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45962.560187962961</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45962.560187962961</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45962.560187962961</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45962.560187962961</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45962.560187962961</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45962.560187962961</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45962.560187962961</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45962.560187962961</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45962.560187962961</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45962.560187962961</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45962.560187962961</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45962.560187962961</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45962.560187962961</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45962.560187962961</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45962.560187962961</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45962.560187962961</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45962.560187962961</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45962.560187962961</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45962.560187962961</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45962.560187962961</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45962.560187962961</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45962.560187962961</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45962.560187962961</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45962.560187962961</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45962.560187962961</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45962.560187962961</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45962.560187962961</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45962.560187962961</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45962.560187962961</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45962.560187962961</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45962.560187962961</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45962.560187962961</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45962.560187962961</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45962.560187962961</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45962.560187962961</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45962.560187962961</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45962.560187962961</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45962.560187962961</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45962.560187962961</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45962.560187962961</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45962.560187962961</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45962.560187962961</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45962.560187962961</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45962.560187962961</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45962.560187962961</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45962.560187962961</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45962.560187962961</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45962.560187962961</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45962.560187962961</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45962.560187962961</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45962.560187962961</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45962.560187962961</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45962.560187962961</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45962.560187962961</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45962.560187962961</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45962.560187962961</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45962.560187962961</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45962.560187962961</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45962.560187962961</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45962.560187962961</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45962.560187962961</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45962.560187962961</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45962.560187962961</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45962.560187962961</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45962.560187962961</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45962.560187962961</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45962.560187962961</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45962.560187962961</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45962.560187962961</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45962.560187962961</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45962.560187962961</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45962.560187962961</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45962.560187962961</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45962.560187962961</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45962.560187962961</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45962.560187962961</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45962.560187962961</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45962.560187962961</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45962.560187962961</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45962.560187962961</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45962.560187962961</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45962.560187962961</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45962.560187962961</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45962.560187962961</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45962.560187962961</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45962.560187962961</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45962.560187962961</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45962.560187962961</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45962.560187962961</v>
      </c>
      <c r="H115" s="122"/>
      <c r="I115" s="118" t="str">
        <f>IFERROR(VLOOKUP(D115,DB!A:F,6,0),"")</f>
        <v/>
      </c>
      <c r="J115" s="118" t="str">
        <f>IFERROR(VLOOKUP(D115,DB!A:G,7,0),"")</f>
        <v/>
      </c>
      <c r="K115" s="124"/>
      <c r="L115" s="120" t="str">
        <f>IFERROR(VLOOKUP(D115,DB!A:I,9,0),"")</f>
        <v/>
      </c>
    </row>
    <row r="116" spans="1:12" ht="15" customHeight="1">
      <c r="A116" s="125"/>
      <c r="B116" s="125" t="str">
        <f>IFERROR(VLOOKUP(D116,DB!A:K,11,0),"")</f>
        <v/>
      </c>
      <c r="C116" s="126"/>
      <c r="D116" s="127"/>
      <c r="E116" s="128"/>
      <c r="F116" s="129"/>
      <c r="G116" s="130">
        <f ca="1">IFERROR(NOW()-F116,"")</f>
        <v>45962.560187962961</v>
      </c>
      <c r="H116" s="129"/>
      <c r="I116" s="125" t="str">
        <f>IFERROR(VLOOKUP(D116,DB!A:F,6,0),"")</f>
        <v/>
      </c>
      <c r="J116" s="125" t="str">
        <f>IFERROR(VLOOKUP(D116,DB!A:G,7,0),"")</f>
        <v/>
      </c>
      <c r="K116" s="131"/>
      <c r="L116" s="127" t="str">
        <f>IFERROR(VLOOKUP(D116,DB!A:I,9,0),"")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39120</v>
      </c>
      <c r="B2" s="37" t="str">
        <f>IFERROR(VLOOKUP(D2,DB!A:K,11,0),"")</f>
        <v>R5</v>
      </c>
      <c r="C2" s="37">
        <v>3</v>
      </c>
      <c r="D2" s="117" t="s">
        <v>36011</v>
      </c>
      <c r="E2" s="37" t="s">
        <v>39021</v>
      </c>
      <c r="F2" s="38">
        <v>45891.832060185188</v>
      </c>
      <c r="G2" s="143">
        <f ca="1">IFERROR(NOW()-F2,"")</f>
        <v>70.728127777772897</v>
      </c>
      <c r="H2" s="38">
        <v>45891.790393518517</v>
      </c>
      <c r="I2" s="37" t="str">
        <f>IFERROR(VLOOKUP(D2,DB!A:F,6,0),"")</f>
        <v>Generator-SG</v>
      </c>
      <c r="J2" s="37" t="str">
        <f>IFERROR(VLOOKUP(D2,DB!A:G,7,0),"")</f>
        <v>Vandalized</v>
      </c>
      <c r="K2" s="37" t="s">
        <v>39121</v>
      </c>
      <c r="L2" s="37" t="str">
        <f>IFERROR(VLOOKUP(D2,DB!A:I,9,0),"")</f>
        <v>Latis</v>
      </c>
      <c r="M2" s="116"/>
    </row>
    <row r="3" spans="1:13" ht="30.75">
      <c r="A3" s="37" t="s">
        <v>39122</v>
      </c>
      <c r="B3" s="37" t="str">
        <f>IFERROR(VLOOKUP(D3,DB!A:K,11,0),"")</f>
        <v>R5</v>
      </c>
      <c r="C3" s="37">
        <v>1</v>
      </c>
      <c r="D3" s="37" t="s">
        <v>33268</v>
      </c>
      <c r="E3" s="37" t="s">
        <v>39104</v>
      </c>
      <c r="F3" s="38">
        <v>45926.188877314817</v>
      </c>
      <c r="G3" s="143">
        <f t="shared" ref="G3" ca="1" si="0">IFERROR(NOW()-F3,"")</f>
        <v>36.371310648144572</v>
      </c>
      <c r="H3" s="38">
        <v>45926.158159722225</v>
      </c>
      <c r="I3" s="37" t="str">
        <f>IFERROR(VLOOKUP(D3,DB!A:F,6,0),"")</f>
        <v>SCECO</v>
      </c>
      <c r="J3" s="37" t="str">
        <f>IFERROR(VLOOKUP(D3,DB!A:G,7,0),"")</f>
        <v>Good</v>
      </c>
      <c r="K3" s="37" t="s">
        <v>39123</v>
      </c>
      <c r="L3" s="37" t="str">
        <f>IFERROR(VLOOKUP(D3,DB!A:I,9,0),"")</f>
        <v>Latis</v>
      </c>
      <c r="M3" s="116"/>
    </row>
    <row r="4" spans="1:13" ht="48" customHeight="1">
      <c r="A4" s="151" t="s">
        <v>39124</v>
      </c>
      <c r="B4" s="151" t="str">
        <f>IFERROR(VLOOKUP(D4,DB!A:K,11,0),"")</f>
        <v>R5</v>
      </c>
      <c r="C4" s="151">
        <v>1</v>
      </c>
      <c r="D4" s="151" t="s">
        <v>34758</v>
      </c>
      <c r="E4" s="151" t="s">
        <v>39104</v>
      </c>
      <c r="F4" s="152">
        <v>45948.661111111112</v>
      </c>
      <c r="G4" s="153">
        <f ca="1">IFERROR(NOW()-F4,"")</f>
        <v>13.899076851848804</v>
      </c>
      <c r="H4" s="152">
        <v>45948.661111111112</v>
      </c>
      <c r="I4" s="151" t="str">
        <f>IFERROR(VLOOKUP(D4,DB!A:F,6,0),"")</f>
        <v>SCECO</v>
      </c>
      <c r="J4" s="151" t="str">
        <f>IFERROR(VLOOKUP(D4,DB!A:G,7,0),"")</f>
        <v>Dead</v>
      </c>
      <c r="K4" s="151" t="s">
        <v>39125</v>
      </c>
      <c r="L4" s="151" t="str">
        <f>IFERROR(VLOOKUP(D4,DB!A:I,9,0),"")</f>
        <v>Latis</v>
      </c>
    </row>
    <row r="5" spans="1:13" ht="15">
      <c r="A5" s="151" t="s">
        <v>39126</v>
      </c>
      <c r="B5" s="151" t="str">
        <f>IFERROR(VLOOKUP(D5,DB!A:K,11,0),"")</f>
        <v>R5</v>
      </c>
      <c r="C5" s="151">
        <v>1</v>
      </c>
      <c r="D5" s="151" t="s">
        <v>35919</v>
      </c>
      <c r="E5" s="151" t="s">
        <v>39021</v>
      </c>
      <c r="F5" s="152">
        <v>45962.469004629631</v>
      </c>
      <c r="G5" s="153">
        <f ca="1">IFERROR(NOW()-F5,"")</f>
        <v>9.1183333330263849E-2</v>
      </c>
      <c r="H5" s="152">
        <v>45962.463217592594</v>
      </c>
      <c r="I5" s="151" t="str">
        <f>IFERROR(VLOOKUP(D5,DB!A:F,6,0),"")</f>
        <v>Generator-SG</v>
      </c>
      <c r="J5" s="151" t="str">
        <f>IFERROR(VLOOKUP(D5,DB!A:G,7,0),"")</f>
        <v>Vandalized</v>
      </c>
      <c r="K5" s="151" t="s">
        <v>39127</v>
      </c>
      <c r="L5" s="151" t="str">
        <f>IFERROR(VLOOKUP(D5,DB!A:I,9,0),"")</f>
        <v>Latis</v>
      </c>
    </row>
    <row r="6" spans="1:13" ht="15">
      <c r="A6" s="151"/>
      <c r="B6" s="151" t="str">
        <f>IFERROR(VLOOKUP(D6,DB!A:K,11,0),"")</f>
        <v/>
      </c>
      <c r="C6" s="151"/>
      <c r="D6" s="151"/>
      <c r="E6" s="151"/>
      <c r="F6" s="152"/>
      <c r="G6" s="153">
        <f ca="1">IFERROR(NOW()-F6,"")</f>
        <v>45962.560187962961</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45962.560187962961</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45962.560187962961</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45962.560187962961</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45962.560187962961</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45962.560187962961</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45962.560187962961</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45962.560187962961</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45962.560187962961</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45962.560187962961</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45962.560187962961</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45962.560187962961</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45962.560187962961</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45962.560187962961</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45962.560187962961</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45962.560187962961</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45962.560187962961</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45962.560187962961</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45962.560187962961</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45962.560187962961</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45962.560187962961</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45962.560187962961</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45962.560187962961</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45962.560187962961</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45962.560187962961</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45962.560187962961</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45962.560187962961</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45962.560187962961</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45962.560187962961</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45962.560187962961</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45962.560187962961</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45962.560187962961</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45962.560187962961</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45962.560187962961</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45962.560187962961</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45962.560187962961</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45962.560187962961</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45962.560187962961</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45962.560187962961</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45962.560187962961</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45962.560187962961</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45962.560187962961</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45962.560187962961</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45962.560187962961</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45962.560187962961</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45962.560187962961</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45962.560187962961</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45962.560187962961</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45962.560187962961</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45962.560187962961</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45962.560187962961</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45962.560187962961</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45962.560187962961</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45962.560187962961</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45962.560187962961</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45962.560187962961</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45962.560187962961</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45962.560187962961</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45962.560187962961</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45962.560187962961</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45962.560187962961</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45962.560187962961</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45962.560187962961</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45962.560187962961</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45962.560187962961</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45962.560187962961</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45962.560187962961</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45962.560187962961</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45962.560187962961</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45962.560187962961</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45962.560187962961</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45962.560187962961</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45962.560187962961</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45962.560187962961</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45962.560187962961</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45962.560187962961</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45962.560187962961</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45962.560187962961</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45962.560187962961</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45962.560187962961</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45962.560187962961</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45962.560187962961</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45962.560187962961</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45962.560187962961</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45962.560187962961</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45962.560187962961</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45962.560187962961</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45962.560187962961</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45962.560187962961</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45962.560187962961</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45962.560187962961</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45962.560187962961</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45962.560187962961</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45962.560187962961</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45962.560187962961</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45962.560187962961</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45962.560187962961</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45962.560187962961</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45962.560187962961</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45962.560187962961</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45962.560187962961</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45962.560187962961</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45962.560187962961</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45962.560187962961</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45962.560187962961</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45962.560187962961</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45962.560187962961</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45962.560187962961</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45962.560187962961</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45962.560187962961</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45962.560187962961</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45962.560187962961</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45962.560187962961</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45962.560187962961</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45962.560187962961</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45962.560187962961</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45962.560187962961</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45962.560187962961</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45962.560187962961</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45962.560187962961</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45962.560187962961</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45962.560187962961</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45962.560187962961</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45962.560187962961</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45962.560187962961</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45962.560187962961</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45962.560187962961</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45962.560187962961</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45962.560187962961</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45962.560187962961</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45962.560187962961</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45962.560187962961</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45962.560187962961</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45962.560187962961</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45962.560187962961</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45962.560187962961</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45962.560187962961</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45962.560187962961</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45962.560187962961</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45962.560187962961</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45962.560187962961</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45962.560187962961</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45962.560187962961</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45962.560187962961</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45962.560187962961</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45962.560187962961</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45962.560187962961</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45962.560187962961</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45962.560187962961</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45962.560187962961</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45962.560187962961</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45962.560187962961</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45962.560187962961</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45962.560187962961</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45962.560187962961</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45962.560187962961</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45962.560187962961</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45962.560187962961</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45962.560187962961</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45962.560187962961</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45962.560187962961</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45962.560187962961</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45962.560187962961</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45962.560187962961</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45962.560187962961</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45962.560187962961</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45962.560187962961</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45962.560187962961</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45962.560187962961</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45962.560187962961</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45962.560187962961</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45962.560187962961</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45962.560187962961</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45962.560187962961</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45962.560187962961</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45962.560187962961</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45962.560187962961</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45962.560187962961</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45962.560187962961</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45962.560187962961</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45962.560187962961</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45962.560187962961</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45962.560187962961</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45962.560187962961</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45962.560187962961</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45962.560187962961</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45962.560187962961</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45962.560187962961</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45962.560187962961</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45962.560187962961</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45962.560187962961</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45962.560187962961</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45962.560187962961</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45962.560187962961</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45962.560187962961</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45962.560187962961</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45962.560187962961</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45962.560187962961</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45962.560187962961</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45962.560187962961</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45962.560187962961</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45962.560187962961</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45962.560187962961</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45962.560187962961</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45962.560187962961</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45962.560187962961</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45962.560187962961</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45962.560187962961</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45962.560187962961</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45962.560187962961</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45962.560187962961</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45962.560187962961</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45962.560187962961</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45962.560187962961</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45962.560187962961</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45962.560187962961</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45962.560187962961</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45962.560187962961</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45962.560187962961</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45962.560187962961</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45962.560187962961</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45962.560187962961</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45962.560187962961</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45962.560187962961</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45962.560187962961</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45962.560187962961</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45962.560187962961</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45962.560187962961</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45962.560187962961</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45962.560187962961</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45962.560187962961</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45962.560187962961</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45962.560187962961</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45962.560187962961</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45962.560187962961</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45962.560187962961</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45962.560187962961</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45962.560187962961</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45962.560187962961</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45962.560187962961</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45962.560187962961</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45962.560187962961</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45962.560187962961</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45962.560187962961</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45962.560187962961</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45962.560187962961</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45962.560187962961</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45962.560187962961</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45962.560187962961</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45962.560187962961</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45962.560187962961</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45962.560187962961</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45962.560187962961</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45962.560187962961</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45962.560187962961</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45962.560187962961</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45962.560187962961</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45962.560187962961</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45962.560187962961</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45962.560187962961</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45962.560187962961</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45962.560187962961</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45962.560187962961</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45962.560187962961</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45962.560187962961</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45962.560187962961</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45962.560187962961</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45962.560187962961</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45962.560187962961</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45962.560187962961</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45962.560187962961</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45962.560187962961</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45962.560187962961</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45962.560187962961</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45962.560187962961</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45962.560187962961</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45962.560187962961</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45962.560187962961</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45962.560187962961</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45962.560187962961</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45962.560187962961</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45962.560187962961</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45962.560187962961</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45962.560187962961</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45962.560187962961</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45962.560187962961</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45962.560187962961</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45962.560187962961</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45962.560187962961</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45962.560187962961</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45962.560187962961</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45962.560187962961</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45962.560187962961</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45962.560187962961</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45962.560187962961</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45962.560187962961</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45962.560187962961</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45962.560187962961</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45962.560187962961</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45962.560187962961</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45962.560187962961</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45962.560187962961</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45962.560187962961</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45962.560187962961</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45962.560187962961</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45962.560187962961</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45962.560187962961</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45962.560187962961</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45962.560187962961</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45962.560187962961</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45962.560187962961</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45962.560187962961</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45962.560187962961</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45962.560187962961</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45962.560187962961</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45962.560187962961</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45962.560187962961</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45962.560187962961</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45962.560187962961</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45962.560187962961</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45962.560187962961</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45962.560187962961</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45962.560187962961</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45962.560187962961</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45962.560187962961</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45962.560187962961</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45962.560187962961</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45962.560187962961</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45962.560187962961</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45962.560187962961</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45962.560187962961</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45962.560187962961</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45962.560187962961</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45962.560187962961</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45962.560187962961</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45962.560187962961</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45962.560187962961</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45962.560187962961</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45962.560187962961</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45962.560187962961</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45962.560187962961</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45962.560187962961</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45962.560187962961</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45962.560187962961</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45962.560187962961</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45962.560187962961</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45962.560187962961</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45962.560187962961</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45962.560187962961</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45962.560187962961</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45962.560187962961</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45962.560187962961</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45962.560187962961</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45962.560187962961</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45962.560187962961</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45962.560187962961</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45962.560187962961</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45962.560187962961</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45962.560187962961</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45962.560187962961</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45962.560187962961</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45962.560187962961</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45962.560187962961</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45962.560187962961</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45962.560187962961</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45962.560187962961</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45962.560187962961</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45962.560187962961</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45962.560187962961</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45962.560187962961</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45962.560187962961</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45962.560187962961</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45962.560187962961</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45962.560187962961</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45962.560187962961</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45962.560187962961</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45962.560187962961</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45962.560187962961</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45962.560187962961</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45962.560187962961</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45962.560187962961</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45962.560187962961</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45962.560187962961</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45962.560187962961</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45962.560187962961</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45962.560187962961</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45962.560187962961</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45962.560187962961</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45962.560187962961</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45962.560187962961</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45962.560187962961</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45962.560187962961</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45962.560187962961</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45962.560187962961</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45962.560187962961</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45962.560187962961</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45962.560187962961</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45962.560187962961</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45962.560187962961</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45962.560187962961</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45962.560187962961</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45962.560187962961</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45962.560187962961</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45962.560187962961</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45962.560187962961</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45962.560187962961</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45962.560187962961</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45962.560187962961</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2025-11-01T10:28:15Z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